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Statement" sheetId="1" r:id="rId1"/>
    <sheet name="CBS" sheetId="2" r:id="rId2"/>
  </sheets>
  <externalReferences>
    <externalReference r:id="rId5"/>
  </externalReferences>
  <definedNames>
    <definedName name="_xlnm.Print_Area" localSheetId="0">'Statement'!$A$1:$F$63</definedName>
    <definedName name="_xlnm.Print_Titles" localSheetId="0">'Statement'!$21:$34</definedName>
  </definedNames>
  <calcPr fullCalcOnLoad="1"/>
</workbook>
</file>

<file path=xl/sharedStrings.xml><?xml version="1.0" encoding="utf-8"?>
<sst xmlns="http://schemas.openxmlformats.org/spreadsheetml/2006/main" count="147" uniqueCount="121">
  <si>
    <t>Submitting Merchant Bank</t>
  </si>
  <si>
    <t>:             -</t>
  </si>
  <si>
    <t>(if applicable)</t>
  </si>
  <si>
    <t>Submitting Secretarial Firm Name</t>
  </si>
  <si>
    <t>* Company Name</t>
  </si>
  <si>
    <t>:  MAGNA PRIMA BERHAD</t>
  </si>
  <si>
    <t>* Stock Name</t>
  </si>
  <si>
    <t>:  MAGNA</t>
  </si>
  <si>
    <t>* Stock Code</t>
  </si>
  <si>
    <t>:  7617</t>
  </si>
  <si>
    <t xml:space="preserve"> </t>
  </si>
  <si>
    <t>* Contact Person</t>
  </si>
  <si>
    <t>:  AHMAD GHAZALI MD KASSIM</t>
  </si>
  <si>
    <t>* Designation</t>
  </si>
  <si>
    <t>:  EXECUTIVE DIRECTOR</t>
  </si>
  <si>
    <t>Financial Result Announcement</t>
  </si>
  <si>
    <t xml:space="preserve">Reference No : </t>
  </si>
  <si>
    <t xml:space="preserve">:  </t>
  </si>
  <si>
    <t>Company Name</t>
  </si>
  <si>
    <t>Stock Name</t>
  </si>
  <si>
    <t xml:space="preserve">Date announced </t>
  </si>
  <si>
    <t>:  31/05/2002</t>
  </si>
  <si>
    <t xml:space="preserve">Financial Year End </t>
  </si>
  <si>
    <t>:  31/12/2002</t>
  </si>
  <si>
    <t>Quarter</t>
  </si>
  <si>
    <t>:  1</t>
  </si>
  <si>
    <t>CONSOLIDATED INCOME STATEMENT</t>
  </si>
  <si>
    <t>INDIVIDUAL PERIOD</t>
  </si>
  <si>
    <t>CUMULATIVE PERIOD</t>
  </si>
  <si>
    <t>CURRENT YEAR</t>
  </si>
  <si>
    <t>PRECEDING YEAR</t>
  </si>
  <si>
    <t>QUARTER</t>
  </si>
  <si>
    <t>CORRESPONDING</t>
  </si>
  <si>
    <t>TO DATE</t>
  </si>
  <si>
    <t>PERIOD</t>
  </si>
  <si>
    <t>(UNAUDITED)</t>
  </si>
  <si>
    <t>[31/03/2002]</t>
  </si>
  <si>
    <t>[31/03/2001]</t>
  </si>
  <si>
    <t>RM'000</t>
  </si>
  <si>
    <t>Revenue</t>
  </si>
  <si>
    <t>(b)</t>
  </si>
  <si>
    <t>Investment income</t>
  </si>
  <si>
    <t>(c)</t>
  </si>
  <si>
    <t>Depreciation and amortisation</t>
  </si>
  <si>
    <t>(d)</t>
  </si>
  <si>
    <t>Exceptional items</t>
  </si>
  <si>
    <t>(e)</t>
  </si>
  <si>
    <t>(f)</t>
  </si>
  <si>
    <t>(g)</t>
  </si>
  <si>
    <t>(h)</t>
  </si>
  <si>
    <t>Taxation</t>
  </si>
  <si>
    <t>(ii)</t>
  </si>
  <si>
    <t>(j)</t>
  </si>
  <si>
    <t>(k)</t>
  </si>
  <si>
    <t>Extraordinary items</t>
  </si>
  <si>
    <t>(iii)</t>
  </si>
  <si>
    <t>(m)</t>
  </si>
  <si>
    <t>(a)</t>
  </si>
  <si>
    <t>Dividend per share (sen)</t>
  </si>
  <si>
    <t>Dividend Description</t>
  </si>
  <si>
    <t>Attachment of the full Financial Result Announcement :</t>
  </si>
  <si>
    <t>MAGNA PRIMA BERHAD</t>
  </si>
  <si>
    <t>(369519-P)</t>
  </si>
  <si>
    <t>(Incorporated in Malaysia)</t>
  </si>
  <si>
    <t>As At End Of</t>
  </si>
  <si>
    <t>As At Preceding</t>
  </si>
  <si>
    <t>Current Quarter</t>
  </si>
  <si>
    <t>Financial Year End</t>
  </si>
  <si>
    <t>(RM'000)</t>
  </si>
  <si>
    <t>CURRENT ASSETS</t>
  </si>
  <si>
    <t>Debtors</t>
  </si>
  <si>
    <t>CURRENT LIABILITIES</t>
  </si>
  <si>
    <t>Creditors</t>
  </si>
  <si>
    <t>NET CURRENT ASSETS/(LIABILITIES)</t>
  </si>
  <si>
    <t>SHAREHOLDERS' FUNDS</t>
  </si>
  <si>
    <t>SHARE CAPITAL</t>
  </si>
  <si>
    <t>RESERVES</t>
  </si>
  <si>
    <t>Share Premium</t>
  </si>
  <si>
    <t>Retained Profit</t>
  </si>
  <si>
    <t>Reserves</t>
  </si>
  <si>
    <t>MINORITY INTEREST</t>
  </si>
  <si>
    <t>LONG TERM BORROWINGS</t>
  </si>
  <si>
    <t>OTHER LONG TERM LIABILITIES</t>
  </si>
  <si>
    <t>Deferred Taxation</t>
  </si>
  <si>
    <t>Net Tangible Assets Per Share (RM)</t>
  </si>
  <si>
    <t>* The figures have not been audited</t>
  </si>
  <si>
    <t>(i) (i)</t>
  </si>
  <si>
    <t>(l) (I)</t>
  </si>
  <si>
    <t>Extraordinary items attributable to members of the company</t>
  </si>
  <si>
    <t>Earnings per share based on 2(m) above after deducting any provision for preference dividends, if any:</t>
  </si>
  <si>
    <t>Net tangible assets per share (RM)</t>
  </si>
  <si>
    <t>Pre-acquisition profit/(loss), if applicable</t>
  </si>
  <si>
    <t>REAL PROPERTY ASSETS</t>
  </si>
  <si>
    <t>Consolidated Balance Sheet As At 31 March 2002</t>
  </si>
  <si>
    <t>*The figures have not been audited</t>
  </si>
  <si>
    <t>Bank Borrowings</t>
  </si>
  <si>
    <t xml:space="preserve">Other income </t>
  </si>
  <si>
    <t>Profit/(loss) before finance cost, depreciation and amortisation, exceptional items, income tax, minority interests and extraordinary items</t>
  </si>
  <si>
    <t>Finance cost</t>
  </si>
  <si>
    <t>Profit/(loss) before income tax, minority interests and extraordinary items</t>
  </si>
  <si>
    <t>Share of profits and losses of associated companies</t>
  </si>
  <si>
    <t>Income tax</t>
  </si>
  <si>
    <t>Profit/(loss) after income tax before deducting minority interests</t>
  </si>
  <si>
    <t>Net Profit/(loss) from ordinary activities attributable to members of the company</t>
  </si>
  <si>
    <t>Net profit/(loss) attributable to members of the company</t>
  </si>
  <si>
    <t>Basic (based on 33,300,000 ordinary shares - sen)</t>
  </si>
  <si>
    <t>Fully diluted (based on 33,300,000 ordinary shares - sen)</t>
  </si>
  <si>
    <t>Quarterly report on consolidated results for the 1st Quarter ended 31/03/2002</t>
  </si>
  <si>
    <t>(AUDITED)</t>
  </si>
  <si>
    <t>Less : Minority interests</t>
  </si>
  <si>
    <t>4    (a)</t>
  </si>
  <si>
    <t>1    (a)</t>
  </si>
  <si>
    <t>2    (a)</t>
  </si>
  <si>
    <t>PROPERTY, PLANT AND EQUIPMENT</t>
  </si>
  <si>
    <t>JOINT VENTURES</t>
  </si>
  <si>
    <t>INVESTMENTS</t>
  </si>
  <si>
    <t>Gross amount due from customers for contract work</t>
  </si>
  <si>
    <t>Development properties / Inventories</t>
  </si>
  <si>
    <t>Deposits, Cash &amp; Bank Balances</t>
  </si>
  <si>
    <t>HIRE PURCHASE CREDITORS</t>
  </si>
  <si>
    <t>Trade Creditor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</si>
</sst>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_(* #,##0.000_);_(* \(#,##0.000\);_(* &quot;-&quot;??_);_(@_)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00"/>
  </numFmts>
  <fonts count="11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9"/>
      <name val="Arial"/>
      <family val="2"/>
    </font>
    <font>
      <u val="single"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14" fontId="7" fillId="0" borderId="8" xfId="0" applyNumberFormat="1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165" fontId="1" fillId="0" borderId="10" xfId="15" applyNumberFormat="1" applyFont="1" applyBorder="1" applyAlignment="1">
      <alignment/>
    </xf>
    <xf numFmtId="165" fontId="1" fillId="0" borderId="0" xfId="15" applyNumberFormat="1" applyFont="1" applyAlignment="1">
      <alignment/>
    </xf>
    <xf numFmtId="0" fontId="9" fillId="0" borderId="0" xfId="0" applyFont="1" applyAlignment="1">
      <alignment/>
    </xf>
    <xf numFmtId="43" fontId="9" fillId="0" borderId="0" xfId="15" applyNumberFormat="1" applyFont="1" applyAlignment="1">
      <alignment/>
    </xf>
    <xf numFmtId="0" fontId="10" fillId="0" borderId="0" xfId="0" applyFont="1" applyAlignment="1">
      <alignment horizontal="center"/>
    </xf>
    <xf numFmtId="165" fontId="0" fillId="0" borderId="0" xfId="15" applyNumberFormat="1" applyFont="1" applyAlignment="1">
      <alignment/>
    </xf>
    <xf numFmtId="165" fontId="0" fillId="0" borderId="8" xfId="15" applyNumberFormat="1" applyFont="1" applyBorder="1" applyAlignment="1">
      <alignment/>
    </xf>
    <xf numFmtId="165" fontId="0" fillId="0" borderId="9" xfId="15" applyNumberFormat="1" applyFont="1" applyBorder="1" applyAlignment="1">
      <alignment/>
    </xf>
    <xf numFmtId="165" fontId="0" fillId="0" borderId="11" xfId="15" applyNumberFormat="1" applyFont="1" applyBorder="1" applyAlignment="1">
      <alignment/>
    </xf>
    <xf numFmtId="0" fontId="0" fillId="0" borderId="8" xfId="0" applyFont="1" applyBorder="1" applyAlignment="1">
      <alignment/>
    </xf>
    <xf numFmtId="0" fontId="0" fillId="0" borderId="11" xfId="0" applyFont="1" applyBorder="1" applyAlignment="1">
      <alignment horizontal="right" vertical="top"/>
    </xf>
    <xf numFmtId="0" fontId="0" fillId="0" borderId="11" xfId="0" applyFont="1" applyBorder="1" applyAlignment="1">
      <alignment horizontal="left" vertical="top" wrapText="1" shrinkToFit="1"/>
    </xf>
    <xf numFmtId="165" fontId="0" fillId="0" borderId="11" xfId="15" applyNumberFormat="1" applyFont="1" applyBorder="1" applyAlignment="1">
      <alignment vertical="top"/>
    </xf>
    <xf numFmtId="0" fontId="0" fillId="0" borderId="0" xfId="0" applyFont="1" applyAlignment="1">
      <alignment vertical="top"/>
    </xf>
    <xf numFmtId="43" fontId="0" fillId="0" borderId="11" xfId="15" applyNumberFormat="1" applyFont="1" applyBorder="1" applyAlignment="1">
      <alignment/>
    </xf>
    <xf numFmtId="0" fontId="0" fillId="0" borderId="11" xfId="0" applyFont="1" applyBorder="1" applyAlignment="1">
      <alignment horizontal="left" vertical="top"/>
    </xf>
    <xf numFmtId="43" fontId="0" fillId="0" borderId="0" xfId="0" applyNumberFormat="1" applyFont="1" applyAlignment="1">
      <alignment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left" vertical="top" wrapText="1" shrinkToFit="1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nsol%20Mar%2002%20-%20Group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pex-mpb"/>
      <sheetName val="opex-mr"/>
      <sheetName val="opex-mpk"/>
      <sheetName val="opex-de"/>
      <sheetName val="opex-km"/>
      <sheetName val="opex-mpc"/>
      <sheetName val="opex-mi"/>
      <sheetName val="opex-co"/>
      <sheetName val="p&amp;l-mpb"/>
      <sheetName val="p&amp;l-mr"/>
      <sheetName val="p&amp;l-mpk"/>
      <sheetName val="p&amp;l-de"/>
      <sheetName val="p&amp;l-km"/>
      <sheetName val="p&amp;l-mpc"/>
      <sheetName val="p&amp;l-co"/>
      <sheetName val="p&amp;l-mi"/>
      <sheetName val="bs-mpb"/>
      <sheetName val="bs-mr"/>
      <sheetName val="bs-mpk"/>
      <sheetName val="bs-de"/>
      <sheetName val="bs-km"/>
      <sheetName val="bs-mpc"/>
      <sheetName val="bs-co"/>
      <sheetName val="bs-mi"/>
      <sheetName val="C-BS (Summ)"/>
      <sheetName val="C-BS"/>
      <sheetName val="C-PL (Summ)"/>
      <sheetName val="C-PL"/>
      <sheetName val="Adj."/>
      <sheetName val="Segment"/>
      <sheetName val="Inter-co-Mar"/>
      <sheetName val="Budget"/>
      <sheetName val="C-OPEX"/>
      <sheetName val="Variance"/>
    </sheetNames>
    <sheetDataSet>
      <sheetData sheetId="25">
        <row r="5">
          <cell r="T5">
            <v>22470.19166</v>
          </cell>
        </row>
        <row r="7">
          <cell r="T7">
            <v>9265.784</v>
          </cell>
        </row>
        <row r="9">
          <cell r="T9">
            <v>425</v>
          </cell>
        </row>
        <row r="10">
          <cell r="T10">
            <v>1664.653</v>
          </cell>
        </row>
        <row r="15">
          <cell r="T15">
            <v>102888.55311000001</v>
          </cell>
        </row>
        <row r="16">
          <cell r="T16">
            <v>1550.288</v>
          </cell>
        </row>
        <row r="17">
          <cell r="T17">
            <v>25586.770979999998</v>
          </cell>
        </row>
        <row r="18">
          <cell r="T18">
            <v>12324.94885</v>
          </cell>
        </row>
        <row r="24">
          <cell r="T24">
            <v>7739.24401</v>
          </cell>
        </row>
        <row r="28">
          <cell r="T28">
            <v>59180.41506</v>
          </cell>
        </row>
        <row r="29">
          <cell r="T29">
            <v>19025.959860000003</v>
          </cell>
        </row>
        <row r="30">
          <cell r="T30">
            <v>44269.2878</v>
          </cell>
        </row>
        <row r="35">
          <cell r="T35">
            <v>126.40323</v>
          </cell>
        </row>
        <row r="36">
          <cell r="T36">
            <v>8698.27073</v>
          </cell>
        </row>
        <row r="37">
          <cell r="T37">
            <v>2903.26057</v>
          </cell>
        </row>
        <row r="46">
          <cell r="T46">
            <v>33300</v>
          </cell>
        </row>
        <row r="47">
          <cell r="T47">
            <v>2272.80339</v>
          </cell>
        </row>
        <row r="48">
          <cell r="T48">
            <v>2565.785526469998</v>
          </cell>
        </row>
        <row r="49">
          <cell r="T49">
            <v>613.7662499999999</v>
          </cell>
        </row>
        <row r="52">
          <cell r="T52">
            <v>2283.17183273</v>
          </cell>
        </row>
        <row r="55">
          <cell r="T55">
            <v>1618.208</v>
          </cell>
        </row>
        <row r="56">
          <cell r="T56">
            <v>3575.4539999999997</v>
          </cell>
        </row>
        <row r="57">
          <cell r="T57">
            <v>1273.8000000000002</v>
          </cell>
        </row>
        <row r="58">
          <cell r="T58">
            <v>2208.846</v>
          </cell>
        </row>
      </sheetData>
      <sheetData sheetId="27">
        <row r="13">
          <cell r="R13">
            <v>25064.8342</v>
          </cell>
        </row>
        <row r="24">
          <cell r="R24">
            <v>676.49696</v>
          </cell>
        </row>
        <row r="37">
          <cell r="R37">
            <v>547.81746</v>
          </cell>
        </row>
        <row r="39">
          <cell r="R39">
            <v>-347.66522999999813</v>
          </cell>
        </row>
        <row r="41">
          <cell r="R41">
            <v>-93.49739079999999</v>
          </cell>
        </row>
        <row r="45">
          <cell r="R45">
            <v>-21.40672773000015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385"/>
  <sheetViews>
    <sheetView tabSelected="1" view="pageBreakPreview" zoomScaleSheetLayoutView="100" workbookViewId="0" topLeftCell="C57">
      <selection activeCell="F60" sqref="F60"/>
    </sheetView>
  </sheetViews>
  <sheetFormatPr defaultColWidth="9.140625" defaultRowHeight="12.75"/>
  <cols>
    <col min="1" max="1" width="6.140625" style="14" customWidth="1"/>
    <col min="2" max="2" width="27.57421875" style="14" customWidth="1"/>
    <col min="3" max="6" width="16.7109375" style="14" customWidth="1"/>
    <col min="7" max="16384" width="5.7109375" style="14" customWidth="1"/>
  </cols>
  <sheetData>
    <row r="3" spans="1:3" ht="12.75">
      <c r="A3" s="14" t="s">
        <v>0</v>
      </c>
      <c r="C3" s="14" t="s">
        <v>1</v>
      </c>
    </row>
    <row r="4" ht="12.75">
      <c r="A4" s="14" t="s">
        <v>2</v>
      </c>
    </row>
    <row r="5" spans="1:3" ht="12.75">
      <c r="A5" s="14" t="s">
        <v>3</v>
      </c>
      <c r="C5" s="14" t="s">
        <v>1</v>
      </c>
    </row>
    <row r="6" ht="12.75">
      <c r="A6" s="14" t="s">
        <v>2</v>
      </c>
    </row>
    <row r="7" spans="1:3" ht="12.75">
      <c r="A7" s="14" t="s">
        <v>4</v>
      </c>
      <c r="C7" s="1" t="s">
        <v>5</v>
      </c>
    </row>
    <row r="8" spans="1:3" ht="12.75">
      <c r="A8" s="14" t="s">
        <v>6</v>
      </c>
      <c r="C8" s="1" t="s">
        <v>7</v>
      </c>
    </row>
    <row r="9" spans="1:4" ht="12.75">
      <c r="A9" s="14" t="s">
        <v>8</v>
      </c>
      <c r="C9" s="1" t="s">
        <v>9</v>
      </c>
      <c r="D9" s="14" t="s">
        <v>10</v>
      </c>
    </row>
    <row r="10" spans="1:3" ht="12.75">
      <c r="A10" s="14" t="s">
        <v>11</v>
      </c>
      <c r="C10" s="1" t="s">
        <v>12</v>
      </c>
    </row>
    <row r="11" spans="1:3" ht="12.75">
      <c r="A11" s="14" t="s">
        <v>13</v>
      </c>
      <c r="C11" s="1" t="s">
        <v>14</v>
      </c>
    </row>
    <row r="12" ht="12.75">
      <c r="C12" s="1"/>
    </row>
    <row r="13" spans="1:3" ht="12.75">
      <c r="A13" s="2" t="s">
        <v>15</v>
      </c>
      <c r="C13" s="1"/>
    </row>
    <row r="14" spans="1:3" ht="12.75">
      <c r="A14" s="14" t="s">
        <v>16</v>
      </c>
      <c r="C14" s="1" t="s">
        <v>17</v>
      </c>
    </row>
    <row r="15" spans="1:3" ht="12.75">
      <c r="A15" s="14" t="s">
        <v>18</v>
      </c>
      <c r="C15" s="1" t="s">
        <v>5</v>
      </c>
    </row>
    <row r="16" spans="1:3" ht="12.75">
      <c r="A16" s="14" t="s">
        <v>19</v>
      </c>
      <c r="C16" s="1" t="s">
        <v>7</v>
      </c>
    </row>
    <row r="17" spans="1:3" ht="12.75">
      <c r="A17" s="14" t="s">
        <v>20</v>
      </c>
      <c r="C17" s="1" t="s">
        <v>21</v>
      </c>
    </row>
    <row r="18" spans="1:3" ht="12.75">
      <c r="A18" s="14" t="s">
        <v>22</v>
      </c>
      <c r="C18" s="1" t="s">
        <v>23</v>
      </c>
    </row>
    <row r="19" spans="1:3" ht="12.75">
      <c r="A19" s="14" t="s">
        <v>24</v>
      </c>
      <c r="C19" s="1" t="s">
        <v>25</v>
      </c>
    </row>
    <row r="20" ht="12.75">
      <c r="C20" s="1"/>
    </row>
    <row r="22" spans="1:6" ht="12.75">
      <c r="A22" s="43" t="s">
        <v>107</v>
      </c>
      <c r="B22" s="43"/>
      <c r="C22" s="43"/>
      <c r="D22" s="43"/>
      <c r="E22" s="43"/>
      <c r="F22" s="43"/>
    </row>
    <row r="23" spans="1:6" ht="12.75">
      <c r="A23" s="43"/>
      <c r="B23" s="43"/>
      <c r="C23" s="43"/>
      <c r="D23" s="43"/>
      <c r="E23" s="43"/>
      <c r="F23" s="43"/>
    </row>
    <row r="24" spans="1:6" ht="12.75">
      <c r="A24" s="43" t="s">
        <v>85</v>
      </c>
      <c r="B24" s="43"/>
      <c r="C24" s="43"/>
      <c r="D24" s="43"/>
      <c r="E24" s="43"/>
      <c r="F24" s="43"/>
    </row>
    <row r="26" spans="1:6" ht="12.75">
      <c r="A26" s="43" t="s">
        <v>26</v>
      </c>
      <c r="B26" s="43"/>
      <c r="C26" s="43"/>
      <c r="D26" s="43"/>
      <c r="E26" s="43"/>
      <c r="F26" s="43"/>
    </row>
    <row r="28" spans="1:6" s="1" customFormat="1" ht="12.75">
      <c r="A28" s="4"/>
      <c r="B28" s="5"/>
      <c r="C28" s="42" t="s">
        <v>27</v>
      </c>
      <c r="D28" s="42"/>
      <c r="E28" s="42" t="s">
        <v>28</v>
      </c>
      <c r="F28" s="42"/>
    </row>
    <row r="29" spans="1:6" s="3" customFormat="1" ht="12">
      <c r="A29" s="6"/>
      <c r="B29" s="7"/>
      <c r="C29" s="10" t="s">
        <v>29</v>
      </c>
      <c r="D29" s="10" t="s">
        <v>30</v>
      </c>
      <c r="E29" s="10" t="s">
        <v>29</v>
      </c>
      <c r="F29" s="10" t="s">
        <v>30</v>
      </c>
    </row>
    <row r="30" spans="1:6" s="3" customFormat="1" ht="12">
      <c r="A30" s="6"/>
      <c r="B30" s="7"/>
      <c r="C30" s="11" t="s">
        <v>31</v>
      </c>
      <c r="D30" s="11" t="s">
        <v>32</v>
      </c>
      <c r="E30" s="11" t="s">
        <v>33</v>
      </c>
      <c r="F30" s="11" t="s">
        <v>32</v>
      </c>
    </row>
    <row r="31" spans="1:6" s="3" customFormat="1" ht="12">
      <c r="A31" s="6"/>
      <c r="B31" s="7"/>
      <c r="C31" s="11"/>
      <c r="D31" s="11" t="s">
        <v>31</v>
      </c>
      <c r="E31" s="11"/>
      <c r="F31" s="11" t="s">
        <v>34</v>
      </c>
    </row>
    <row r="32" spans="1:6" s="3" customFormat="1" ht="12">
      <c r="A32" s="6"/>
      <c r="B32" s="7"/>
      <c r="C32" s="11"/>
      <c r="D32" s="11"/>
      <c r="E32" s="11"/>
      <c r="F32" s="11"/>
    </row>
    <row r="33" spans="1:6" s="3" customFormat="1" ht="12">
      <c r="A33" s="6"/>
      <c r="B33" s="7"/>
      <c r="C33" s="11" t="s">
        <v>36</v>
      </c>
      <c r="D33" s="11" t="s">
        <v>37</v>
      </c>
      <c r="E33" s="11" t="s">
        <v>36</v>
      </c>
      <c r="F33" s="11" t="s">
        <v>37</v>
      </c>
    </row>
    <row r="34" spans="1:6" s="3" customFormat="1" ht="12">
      <c r="A34" s="8"/>
      <c r="B34" s="9"/>
      <c r="C34" s="12" t="s">
        <v>38</v>
      </c>
      <c r="D34" s="12" t="s">
        <v>38</v>
      </c>
      <c r="E34" s="12" t="s">
        <v>38</v>
      </c>
      <c r="F34" s="12" t="s">
        <v>38</v>
      </c>
    </row>
    <row r="35" spans="1:6" ht="12.75">
      <c r="A35" s="36" t="s">
        <v>111</v>
      </c>
      <c r="B35" s="32" t="s">
        <v>39</v>
      </c>
      <c r="C35" s="29">
        <f>+'[1]C-PL'!$R$13</f>
        <v>25064.8342</v>
      </c>
      <c r="D35" s="29">
        <v>7870</v>
      </c>
      <c r="E35" s="29">
        <f>+'[1]C-PL'!$R$13</f>
        <v>25064.8342</v>
      </c>
      <c r="F35" s="29">
        <v>7870</v>
      </c>
    </row>
    <row r="36" spans="1:6" ht="12.75">
      <c r="A36" s="31" t="s">
        <v>40</v>
      </c>
      <c r="B36" s="32" t="s">
        <v>41</v>
      </c>
      <c r="C36" s="29"/>
      <c r="D36" s="29"/>
      <c r="E36" s="29"/>
      <c r="F36" s="29"/>
    </row>
    <row r="37" spans="1:6" ht="12.75">
      <c r="A37" s="31" t="s">
        <v>42</v>
      </c>
      <c r="B37" s="32" t="s">
        <v>96</v>
      </c>
      <c r="C37" s="29">
        <f>+'[1]C-PL'!$R$37</f>
        <v>547.81746</v>
      </c>
      <c r="D37" s="29">
        <v>395</v>
      </c>
      <c r="E37" s="29">
        <f>+'[1]C-PL'!$R$37</f>
        <v>547.81746</v>
      </c>
      <c r="F37" s="29">
        <v>395</v>
      </c>
    </row>
    <row r="38" spans="1:6" ht="63.75">
      <c r="A38" s="31" t="s">
        <v>112</v>
      </c>
      <c r="B38" s="32" t="s">
        <v>97</v>
      </c>
      <c r="C38" s="29">
        <f>+C42-C41-C40-C39</f>
        <v>384.3140900000018</v>
      </c>
      <c r="D38" s="29">
        <f>+D42-D41-D40-D39</f>
        <v>1199</v>
      </c>
      <c r="E38" s="29">
        <f>+E42-E41-E40-E39</f>
        <v>384.3140900000018</v>
      </c>
      <c r="F38" s="29">
        <f>+F42-F41-F40-F39</f>
        <v>1199</v>
      </c>
    </row>
    <row r="39" spans="1:6" ht="12.75">
      <c r="A39" s="31" t="s">
        <v>40</v>
      </c>
      <c r="B39" s="32" t="s">
        <v>98</v>
      </c>
      <c r="C39" s="29">
        <f>-'[1]C-PL'!$R$24</f>
        <v>-676.49696</v>
      </c>
      <c r="D39" s="29">
        <v>-897</v>
      </c>
      <c r="E39" s="29">
        <f>-'[1]C-PL'!$R$24</f>
        <v>-676.49696</v>
      </c>
      <c r="F39" s="29">
        <v>-897</v>
      </c>
    </row>
    <row r="40" spans="1:6" ht="12.75">
      <c r="A40" s="31" t="s">
        <v>42</v>
      </c>
      <c r="B40" s="32" t="s">
        <v>43</v>
      </c>
      <c r="C40" s="29">
        <f>-32.885-16.707-0.496-0.787-4.60736</f>
        <v>-55.48236</v>
      </c>
      <c r="D40" s="29">
        <v>-96</v>
      </c>
      <c r="E40" s="29">
        <f>-32.885-16.707-0.496-0.787-4.60736</f>
        <v>-55.48236</v>
      </c>
      <c r="F40" s="29">
        <v>-96</v>
      </c>
    </row>
    <row r="41" spans="1:6" ht="12.75">
      <c r="A41" s="31" t="s">
        <v>44</v>
      </c>
      <c r="B41" s="32" t="s">
        <v>45</v>
      </c>
      <c r="C41" s="29">
        <v>0</v>
      </c>
      <c r="D41" s="29">
        <v>0</v>
      </c>
      <c r="E41" s="29">
        <v>0</v>
      </c>
      <c r="F41" s="29">
        <v>0</v>
      </c>
    </row>
    <row r="42" spans="1:6" ht="38.25">
      <c r="A42" s="31" t="s">
        <v>46</v>
      </c>
      <c r="B42" s="32" t="s">
        <v>99</v>
      </c>
      <c r="C42" s="29">
        <f>+'[1]C-PL'!$R$39</f>
        <v>-347.66522999999813</v>
      </c>
      <c r="D42" s="29">
        <v>206</v>
      </c>
      <c r="E42" s="29">
        <f>+'[1]C-PL'!$R$39</f>
        <v>-347.66522999999813</v>
      </c>
      <c r="F42" s="29">
        <v>206</v>
      </c>
    </row>
    <row r="43" spans="1:6" ht="25.5">
      <c r="A43" s="31" t="s">
        <v>47</v>
      </c>
      <c r="B43" s="32" t="s">
        <v>100</v>
      </c>
      <c r="C43" s="29">
        <v>0</v>
      </c>
      <c r="D43" s="29">
        <v>0</v>
      </c>
      <c r="E43" s="29">
        <v>0</v>
      </c>
      <c r="F43" s="29">
        <v>0</v>
      </c>
    </row>
    <row r="44" spans="1:14" ht="39.75" customHeight="1">
      <c r="A44" s="31" t="s">
        <v>48</v>
      </c>
      <c r="B44" s="32" t="s">
        <v>99</v>
      </c>
      <c r="C44" s="33">
        <f>SUM(C42:C43)</f>
        <v>-347.66522999999813</v>
      </c>
      <c r="D44" s="33">
        <f>SUM(D42:D43)</f>
        <v>206</v>
      </c>
      <c r="E44" s="33">
        <f>SUM(E42:E43)</f>
        <v>-347.66522999999813</v>
      </c>
      <c r="F44" s="33">
        <f>SUM(F42:F43)</f>
        <v>206</v>
      </c>
      <c r="G44" s="34"/>
      <c r="H44" s="34"/>
      <c r="I44" s="34"/>
      <c r="J44" s="34"/>
      <c r="K44" s="34"/>
      <c r="L44" s="34"/>
      <c r="M44" s="34"/>
      <c r="N44" s="34"/>
    </row>
    <row r="45" spans="1:6" ht="12.75">
      <c r="A45" s="31" t="s">
        <v>49</v>
      </c>
      <c r="B45" s="32" t="s">
        <v>101</v>
      </c>
      <c r="C45" s="29">
        <f>+'[1]C-PL'!$R$41</f>
        <v>-93.49739079999999</v>
      </c>
      <c r="D45" s="29">
        <v>-108</v>
      </c>
      <c r="E45" s="29">
        <f>+'[1]C-PL'!$R$41</f>
        <v>-93.49739079999999</v>
      </c>
      <c r="F45" s="29">
        <v>-108</v>
      </c>
    </row>
    <row r="46" spans="1:6" ht="38.25">
      <c r="A46" s="31" t="s">
        <v>86</v>
      </c>
      <c r="B46" s="32" t="s">
        <v>102</v>
      </c>
      <c r="C46" s="29">
        <f>SUM(C44:C45)</f>
        <v>-441.16262079999814</v>
      </c>
      <c r="D46" s="29">
        <f>SUM(D44:D45)</f>
        <v>98</v>
      </c>
      <c r="E46" s="29">
        <f>SUM(E44:E45)</f>
        <v>-441.16262079999814</v>
      </c>
      <c r="F46" s="29">
        <f>SUM(F44:F45)</f>
        <v>98</v>
      </c>
    </row>
    <row r="47" spans="1:6" ht="12.75">
      <c r="A47" s="31" t="s">
        <v>51</v>
      </c>
      <c r="B47" s="32" t="s">
        <v>109</v>
      </c>
      <c r="C47" s="29">
        <f>+'[1]C-PL'!$R$45</f>
        <v>-21.40672773000015</v>
      </c>
      <c r="D47" s="29">
        <v>-26</v>
      </c>
      <c r="E47" s="29">
        <f>+'[1]C-PL'!$R$45</f>
        <v>-21.40672773000015</v>
      </c>
      <c r="F47" s="29">
        <v>-26</v>
      </c>
    </row>
    <row r="48" spans="1:6" ht="25.5">
      <c r="A48" s="31" t="s">
        <v>52</v>
      </c>
      <c r="B48" s="32" t="s">
        <v>91</v>
      </c>
      <c r="C48" s="29">
        <v>0</v>
      </c>
      <c r="D48" s="29">
        <v>0</v>
      </c>
      <c r="E48" s="29">
        <v>0</v>
      </c>
      <c r="F48" s="29">
        <v>0</v>
      </c>
    </row>
    <row r="49" spans="1:6" ht="38.25">
      <c r="A49" s="31" t="s">
        <v>53</v>
      </c>
      <c r="B49" s="32" t="s">
        <v>103</v>
      </c>
      <c r="C49" s="29">
        <f>SUM(C46:C48)</f>
        <v>-462.5693485299983</v>
      </c>
      <c r="D49" s="29">
        <f>SUM(D46:D48)</f>
        <v>72</v>
      </c>
      <c r="E49" s="29">
        <f>SUM(E46:E48)</f>
        <v>-462.5693485299983</v>
      </c>
      <c r="F49" s="29">
        <f>SUM(F46:F48)</f>
        <v>72</v>
      </c>
    </row>
    <row r="50" spans="1:6" ht="12.75">
      <c r="A50" s="31" t="s">
        <v>87</v>
      </c>
      <c r="B50" s="32" t="s">
        <v>54</v>
      </c>
      <c r="C50" s="29">
        <v>0</v>
      </c>
      <c r="D50" s="29">
        <v>0</v>
      </c>
      <c r="E50" s="29">
        <v>0</v>
      </c>
      <c r="F50" s="29">
        <v>0</v>
      </c>
    </row>
    <row r="51" spans="1:6" ht="12.75">
      <c r="A51" s="31" t="s">
        <v>51</v>
      </c>
      <c r="B51" s="32" t="s">
        <v>109</v>
      </c>
      <c r="C51" s="29">
        <v>0</v>
      </c>
      <c r="D51" s="29">
        <v>0</v>
      </c>
      <c r="E51" s="29">
        <v>0</v>
      </c>
      <c r="F51" s="29">
        <v>0</v>
      </c>
    </row>
    <row r="52" spans="1:6" ht="25.5">
      <c r="A52" s="31" t="s">
        <v>55</v>
      </c>
      <c r="B52" s="32" t="s">
        <v>88</v>
      </c>
      <c r="C52" s="29">
        <v>0</v>
      </c>
      <c r="D52" s="29">
        <v>0</v>
      </c>
      <c r="E52" s="29">
        <v>0</v>
      </c>
      <c r="F52" s="29">
        <v>0</v>
      </c>
    </row>
    <row r="53" spans="1:6" ht="25.5">
      <c r="A53" s="31" t="s">
        <v>56</v>
      </c>
      <c r="B53" s="32" t="s">
        <v>104</v>
      </c>
      <c r="C53" s="29">
        <f>SUM(C49:C52)</f>
        <v>-462.5693485299983</v>
      </c>
      <c r="D53" s="29">
        <f>SUM(D49:D52)</f>
        <v>72</v>
      </c>
      <c r="E53" s="29">
        <f>SUM(E49:E52)</f>
        <v>-462.5693485299983</v>
      </c>
      <c r="F53" s="29">
        <f>SUM(F49:F52)</f>
        <v>72</v>
      </c>
    </row>
    <row r="54" spans="1:6" ht="51">
      <c r="A54" s="36">
        <v>3</v>
      </c>
      <c r="B54" s="32" t="s">
        <v>89</v>
      </c>
      <c r="C54" s="29"/>
      <c r="D54" s="29"/>
      <c r="E54" s="29"/>
      <c r="F54" s="29"/>
    </row>
    <row r="55" spans="1:6" ht="25.5">
      <c r="A55" s="31" t="s">
        <v>57</v>
      </c>
      <c r="B55" s="32" t="s">
        <v>105</v>
      </c>
      <c r="C55" s="35">
        <f>+C53/33300*100</f>
        <v>-1.3890971427327277</v>
      </c>
      <c r="D55" s="35">
        <f>+D53/33300*100</f>
        <v>0.21621621621621623</v>
      </c>
      <c r="E55" s="35">
        <f>+E53/33300*100</f>
        <v>-1.3890971427327277</v>
      </c>
      <c r="F55" s="35">
        <f>+F53/33300*100</f>
        <v>0.21621621621621623</v>
      </c>
    </row>
    <row r="56" spans="1:6" ht="38.25">
      <c r="A56" s="31" t="s">
        <v>40</v>
      </c>
      <c r="B56" s="32" t="s">
        <v>106</v>
      </c>
      <c r="C56" s="35">
        <f>+C53/33300*100</f>
        <v>-1.3890971427327277</v>
      </c>
      <c r="D56" s="35">
        <f>+D53/33300*100</f>
        <v>0.21621621621621623</v>
      </c>
      <c r="E56" s="35">
        <f>+E53/33300*100</f>
        <v>-1.3890971427327277</v>
      </c>
      <c r="F56" s="35">
        <f>+F53/33300*100</f>
        <v>0.21621621621621623</v>
      </c>
    </row>
    <row r="57" spans="1:6" ht="12.75">
      <c r="A57" s="36" t="s">
        <v>110</v>
      </c>
      <c r="B57" s="32" t="s">
        <v>58</v>
      </c>
      <c r="C57" s="29">
        <v>0</v>
      </c>
      <c r="D57" s="29">
        <v>0</v>
      </c>
      <c r="E57" s="29">
        <v>0</v>
      </c>
      <c r="F57" s="29">
        <v>0</v>
      </c>
    </row>
    <row r="58" spans="1:6" ht="12.75">
      <c r="A58" s="31" t="s">
        <v>40</v>
      </c>
      <c r="B58" s="32" t="s">
        <v>59</v>
      </c>
      <c r="C58" s="29">
        <v>0</v>
      </c>
      <c r="D58" s="29">
        <v>0</v>
      </c>
      <c r="E58" s="29">
        <v>0</v>
      </c>
      <c r="F58" s="29">
        <v>0</v>
      </c>
    </row>
    <row r="59" spans="1:7" ht="25.5">
      <c r="A59" s="36">
        <v>5</v>
      </c>
      <c r="B59" s="32" t="s">
        <v>90</v>
      </c>
      <c r="C59" s="35">
        <f>+CBS!E57</f>
        <v>1.1637464013954955</v>
      </c>
      <c r="D59" s="35">
        <f>39280/33300</f>
        <v>1.1795795795795796</v>
      </c>
      <c r="E59" s="35">
        <f>+CBS!E57</f>
        <v>1.1637464013954955</v>
      </c>
      <c r="F59" s="35">
        <f>39280/33300</f>
        <v>1.1795795795795796</v>
      </c>
      <c r="G59" s="37"/>
    </row>
    <row r="60" spans="1:6" ht="12.75">
      <c r="A60" s="38"/>
      <c r="B60" s="39"/>
      <c r="C60" s="26"/>
      <c r="D60" s="26"/>
      <c r="E60" s="26"/>
      <c r="F60" s="26"/>
    </row>
    <row r="61" spans="1:6" ht="12.75">
      <c r="A61" s="40"/>
      <c r="B61" s="39"/>
      <c r="C61" s="26"/>
      <c r="D61" s="26"/>
      <c r="E61" s="26"/>
      <c r="F61" s="26"/>
    </row>
    <row r="62" spans="1:6" ht="12.75">
      <c r="A62" s="40"/>
      <c r="B62" s="39"/>
      <c r="C62" s="26"/>
      <c r="D62" s="26"/>
      <c r="E62" s="26"/>
      <c r="F62" s="26"/>
    </row>
    <row r="63" spans="1:6" ht="12.75">
      <c r="A63" s="40" t="s">
        <v>60</v>
      </c>
      <c r="B63" s="39"/>
      <c r="C63" s="26"/>
      <c r="D63" s="26"/>
      <c r="E63" s="26"/>
      <c r="F63" s="26"/>
    </row>
    <row r="64" spans="1:6" ht="12.75">
      <c r="A64" s="40"/>
      <c r="B64" s="39"/>
      <c r="C64" s="26"/>
      <c r="D64" s="26"/>
      <c r="E64" s="26"/>
      <c r="F64" s="26"/>
    </row>
    <row r="65" spans="1:6" ht="12.75">
      <c r="A65" s="40"/>
      <c r="B65" s="39"/>
      <c r="C65" s="26"/>
      <c r="D65" s="26"/>
      <c r="E65" s="26"/>
      <c r="F65" s="26"/>
    </row>
    <row r="66" spans="1:6" ht="12.75">
      <c r="A66" s="40"/>
      <c r="B66" s="39"/>
      <c r="C66" s="26"/>
      <c r="D66" s="26"/>
      <c r="E66" s="26"/>
      <c r="F66" s="26"/>
    </row>
    <row r="67" spans="1:6" ht="12.75">
      <c r="A67" s="40"/>
      <c r="B67" s="39"/>
      <c r="C67" s="26"/>
      <c r="D67" s="26"/>
      <c r="E67" s="26"/>
      <c r="F67" s="26"/>
    </row>
    <row r="68" spans="1:6" ht="12.75">
      <c r="A68" s="40"/>
      <c r="B68" s="39"/>
      <c r="C68" s="26"/>
      <c r="D68" s="26"/>
      <c r="E68" s="26"/>
      <c r="F68" s="26"/>
    </row>
    <row r="69" spans="1:6" ht="12.75">
      <c r="A69" s="40"/>
      <c r="B69" s="39"/>
      <c r="C69" s="26"/>
      <c r="D69" s="26"/>
      <c r="E69" s="26"/>
      <c r="F69" s="26"/>
    </row>
    <row r="70" spans="1:6" ht="12.75">
      <c r="A70" s="40"/>
      <c r="B70" s="39"/>
      <c r="C70" s="26"/>
      <c r="D70" s="26"/>
      <c r="E70" s="26"/>
      <c r="F70" s="26"/>
    </row>
    <row r="71" spans="1:6" ht="12.75">
      <c r="A71" s="40"/>
      <c r="B71" s="39"/>
      <c r="C71" s="26"/>
      <c r="D71" s="26"/>
      <c r="E71" s="26"/>
      <c r="F71" s="26"/>
    </row>
    <row r="72" spans="1:6" ht="12.75">
      <c r="A72" s="40"/>
      <c r="C72" s="26"/>
      <c r="D72" s="26"/>
      <c r="E72" s="26"/>
      <c r="F72" s="26"/>
    </row>
    <row r="73" spans="1:6" ht="12.75">
      <c r="A73" s="40"/>
      <c r="C73" s="26"/>
      <c r="D73" s="26"/>
      <c r="E73" s="26"/>
      <c r="F73" s="26"/>
    </row>
    <row r="74" spans="1:6" ht="12.75">
      <c r="A74" s="41"/>
      <c r="C74" s="26"/>
      <c r="D74" s="26"/>
      <c r="E74" s="26"/>
      <c r="F74" s="26"/>
    </row>
    <row r="75" spans="1:6" ht="12.75">
      <c r="A75" s="41"/>
      <c r="C75" s="26"/>
      <c r="D75" s="26"/>
      <c r="E75" s="26"/>
      <c r="F75" s="26"/>
    </row>
    <row r="76" spans="1:6" ht="12.75">
      <c r="A76" s="41"/>
      <c r="C76" s="26"/>
      <c r="D76" s="26"/>
      <c r="E76" s="26"/>
      <c r="F76" s="26"/>
    </row>
    <row r="77" spans="1:6" ht="12.75">
      <c r="A77" s="41"/>
      <c r="C77" s="26"/>
      <c r="D77" s="26"/>
      <c r="E77" s="26"/>
      <c r="F77" s="26"/>
    </row>
    <row r="78" spans="1:6" ht="12.75">
      <c r="A78" s="41"/>
      <c r="C78" s="26"/>
      <c r="D78" s="26"/>
      <c r="E78" s="26"/>
      <c r="F78" s="26"/>
    </row>
    <row r="79" spans="1:6" ht="12.75">
      <c r="A79" s="41"/>
      <c r="C79" s="26"/>
      <c r="D79" s="26"/>
      <c r="E79" s="26"/>
      <c r="F79" s="26"/>
    </row>
    <row r="80" spans="1:6" ht="12.75">
      <c r="A80" s="41"/>
      <c r="C80" s="26"/>
      <c r="D80" s="26"/>
      <c r="E80" s="26"/>
      <c r="F80" s="26"/>
    </row>
    <row r="81" spans="1:6" ht="12.75">
      <c r="A81" s="41"/>
      <c r="C81" s="26"/>
      <c r="D81" s="26"/>
      <c r="E81" s="26"/>
      <c r="F81" s="26"/>
    </row>
    <row r="82" spans="1:6" ht="12.75">
      <c r="A82" s="41"/>
      <c r="C82" s="26"/>
      <c r="D82" s="26"/>
      <c r="E82" s="26"/>
      <c r="F82" s="26"/>
    </row>
    <row r="83" spans="1:6" ht="12.75">
      <c r="A83" s="41"/>
      <c r="C83" s="26"/>
      <c r="D83" s="26"/>
      <c r="E83" s="26"/>
      <c r="F83" s="26"/>
    </row>
    <row r="84" spans="1:6" ht="12.75">
      <c r="A84" s="41"/>
      <c r="C84" s="26"/>
      <c r="D84" s="26"/>
      <c r="E84" s="26"/>
      <c r="F84" s="26"/>
    </row>
    <row r="85" spans="1:6" ht="12.75">
      <c r="A85" s="41"/>
      <c r="C85" s="26"/>
      <c r="D85" s="26"/>
      <c r="E85" s="26"/>
      <c r="F85" s="26"/>
    </row>
    <row r="86" spans="1:6" ht="12.75">
      <c r="A86" s="41"/>
      <c r="C86" s="26"/>
      <c r="D86" s="26"/>
      <c r="E86" s="26"/>
      <c r="F86" s="26"/>
    </row>
    <row r="87" spans="1:6" ht="12.75">
      <c r="A87" s="41"/>
      <c r="C87" s="26"/>
      <c r="D87" s="26"/>
      <c r="E87" s="26"/>
      <c r="F87" s="26"/>
    </row>
    <row r="88" spans="1:6" ht="12.75">
      <c r="A88" s="41"/>
      <c r="C88" s="26"/>
      <c r="D88" s="26"/>
      <c r="E88" s="26"/>
      <c r="F88" s="26"/>
    </row>
    <row r="89" spans="1:6" ht="12.75">
      <c r="A89" s="41"/>
      <c r="C89" s="26"/>
      <c r="D89" s="26"/>
      <c r="E89" s="26"/>
      <c r="F89" s="26"/>
    </row>
    <row r="90" spans="1:6" ht="12.75">
      <c r="A90" s="41"/>
      <c r="C90" s="26"/>
      <c r="D90" s="26"/>
      <c r="E90" s="26"/>
      <c r="F90" s="26"/>
    </row>
    <row r="91" spans="1:6" ht="12.75">
      <c r="A91" s="41"/>
      <c r="C91" s="26"/>
      <c r="D91" s="26"/>
      <c r="E91" s="26"/>
      <c r="F91" s="26"/>
    </row>
    <row r="92" spans="1:6" ht="12.75">
      <c r="A92" s="41"/>
      <c r="C92" s="26"/>
      <c r="D92" s="26"/>
      <c r="E92" s="26"/>
      <c r="F92" s="26"/>
    </row>
    <row r="93" spans="1:6" ht="12.75">
      <c r="A93" s="41"/>
      <c r="C93" s="26"/>
      <c r="D93" s="26"/>
      <c r="E93" s="26"/>
      <c r="F93" s="26"/>
    </row>
    <row r="94" spans="1:6" ht="12.75">
      <c r="A94" s="41"/>
      <c r="C94" s="26"/>
      <c r="D94" s="26"/>
      <c r="E94" s="26"/>
      <c r="F94" s="26"/>
    </row>
    <row r="95" spans="1:6" ht="12.75">
      <c r="A95" s="41"/>
      <c r="C95" s="26"/>
      <c r="D95" s="26"/>
      <c r="E95" s="26"/>
      <c r="F95" s="26"/>
    </row>
    <row r="96" spans="1:6" ht="12.75">
      <c r="A96" s="41"/>
      <c r="C96" s="26"/>
      <c r="D96" s="26"/>
      <c r="E96" s="26"/>
      <c r="F96" s="26"/>
    </row>
    <row r="97" spans="1:6" ht="12.75">
      <c r="A97" s="41"/>
      <c r="C97" s="26"/>
      <c r="D97" s="26"/>
      <c r="E97" s="26"/>
      <c r="F97" s="26"/>
    </row>
    <row r="98" spans="1:6" ht="12.75">
      <c r="A98" s="41"/>
      <c r="C98" s="26"/>
      <c r="D98" s="26"/>
      <c r="E98" s="26"/>
      <c r="F98" s="26"/>
    </row>
    <row r="99" spans="1:6" ht="12.75">
      <c r="A99" s="41"/>
      <c r="C99" s="26"/>
      <c r="D99" s="26"/>
      <c r="E99" s="26"/>
      <c r="F99" s="26"/>
    </row>
    <row r="100" spans="3:6" ht="12.75">
      <c r="C100" s="26"/>
      <c r="D100" s="26"/>
      <c r="E100" s="26"/>
      <c r="F100" s="26"/>
    </row>
    <row r="101" spans="3:6" ht="12.75">
      <c r="C101" s="26"/>
      <c r="D101" s="26"/>
      <c r="E101" s="26"/>
      <c r="F101" s="26"/>
    </row>
    <row r="102" spans="3:6" ht="12.75">
      <c r="C102" s="26"/>
      <c r="D102" s="26"/>
      <c r="E102" s="26"/>
      <c r="F102" s="26"/>
    </row>
    <row r="103" spans="3:6" ht="12.75">
      <c r="C103" s="26"/>
      <c r="D103" s="26"/>
      <c r="E103" s="26"/>
      <c r="F103" s="26"/>
    </row>
    <row r="104" spans="3:6" ht="12.75">
      <c r="C104" s="26"/>
      <c r="D104" s="26"/>
      <c r="E104" s="26"/>
      <c r="F104" s="26"/>
    </row>
    <row r="105" spans="3:6" ht="12.75">
      <c r="C105" s="26"/>
      <c r="D105" s="26"/>
      <c r="E105" s="26"/>
      <c r="F105" s="26"/>
    </row>
    <row r="106" spans="3:6" ht="12.75">
      <c r="C106" s="26"/>
      <c r="D106" s="26"/>
      <c r="E106" s="26"/>
      <c r="F106" s="26"/>
    </row>
    <row r="107" spans="3:6" ht="12.75">
      <c r="C107" s="26"/>
      <c r="D107" s="26"/>
      <c r="E107" s="26"/>
      <c r="F107" s="26"/>
    </row>
    <row r="108" spans="3:6" ht="12.75">
      <c r="C108" s="26"/>
      <c r="D108" s="26"/>
      <c r="E108" s="26"/>
      <c r="F108" s="26"/>
    </row>
    <row r="109" spans="3:6" ht="12.75">
      <c r="C109" s="26"/>
      <c r="D109" s="26"/>
      <c r="E109" s="26"/>
      <c r="F109" s="26"/>
    </row>
    <row r="110" spans="3:6" ht="12.75">
      <c r="C110" s="26"/>
      <c r="D110" s="26"/>
      <c r="E110" s="26"/>
      <c r="F110" s="26"/>
    </row>
    <row r="111" spans="3:6" ht="12.75">
      <c r="C111" s="26"/>
      <c r="D111" s="26"/>
      <c r="E111" s="26"/>
      <c r="F111" s="26"/>
    </row>
    <row r="112" spans="3:6" ht="12.75">
      <c r="C112" s="26"/>
      <c r="D112" s="26"/>
      <c r="E112" s="26"/>
      <c r="F112" s="26"/>
    </row>
    <row r="113" spans="3:6" ht="12.75">
      <c r="C113" s="26"/>
      <c r="D113" s="26"/>
      <c r="E113" s="26"/>
      <c r="F113" s="26"/>
    </row>
    <row r="114" spans="3:6" ht="12.75">
      <c r="C114" s="26"/>
      <c r="D114" s="26"/>
      <c r="E114" s="26"/>
      <c r="F114" s="26"/>
    </row>
    <row r="115" spans="3:6" ht="12.75">
      <c r="C115" s="26"/>
      <c r="D115" s="26"/>
      <c r="E115" s="26"/>
      <c r="F115" s="26"/>
    </row>
    <row r="116" spans="3:6" ht="12.75">
      <c r="C116" s="26"/>
      <c r="D116" s="26"/>
      <c r="E116" s="26"/>
      <c r="F116" s="26"/>
    </row>
    <row r="117" spans="3:6" ht="12.75">
      <c r="C117" s="26"/>
      <c r="D117" s="26"/>
      <c r="E117" s="26"/>
      <c r="F117" s="26"/>
    </row>
    <row r="118" spans="3:6" ht="12.75">
      <c r="C118" s="26"/>
      <c r="D118" s="26"/>
      <c r="E118" s="26"/>
      <c r="F118" s="26"/>
    </row>
    <row r="119" spans="3:6" ht="12.75">
      <c r="C119" s="26"/>
      <c r="D119" s="26"/>
      <c r="E119" s="26"/>
      <c r="F119" s="26"/>
    </row>
    <row r="120" spans="3:6" ht="12.75">
      <c r="C120" s="26"/>
      <c r="D120" s="26"/>
      <c r="E120" s="26"/>
      <c r="F120" s="26"/>
    </row>
    <row r="121" spans="3:6" ht="12.75">
      <c r="C121" s="26"/>
      <c r="D121" s="26"/>
      <c r="E121" s="26"/>
      <c r="F121" s="26"/>
    </row>
    <row r="122" spans="3:6" ht="12.75">
      <c r="C122" s="26"/>
      <c r="D122" s="26"/>
      <c r="E122" s="26"/>
      <c r="F122" s="26"/>
    </row>
    <row r="123" spans="3:6" ht="12.75">
      <c r="C123" s="26"/>
      <c r="D123" s="26"/>
      <c r="E123" s="26"/>
      <c r="F123" s="26"/>
    </row>
    <row r="124" spans="3:6" ht="12.75">
      <c r="C124" s="26"/>
      <c r="D124" s="26"/>
      <c r="E124" s="26"/>
      <c r="F124" s="26"/>
    </row>
    <row r="125" spans="3:6" ht="12.75">
      <c r="C125" s="26"/>
      <c r="D125" s="26"/>
      <c r="E125" s="26"/>
      <c r="F125" s="26"/>
    </row>
    <row r="126" spans="3:6" ht="12.75">
      <c r="C126" s="26"/>
      <c r="D126" s="26"/>
      <c r="E126" s="26"/>
      <c r="F126" s="26"/>
    </row>
    <row r="127" spans="3:6" ht="12.75">
      <c r="C127" s="26"/>
      <c r="D127" s="26"/>
      <c r="E127" s="26"/>
      <c r="F127" s="26"/>
    </row>
    <row r="128" spans="3:6" ht="12.75">
      <c r="C128" s="26"/>
      <c r="D128" s="26"/>
      <c r="E128" s="26"/>
      <c r="F128" s="26"/>
    </row>
    <row r="129" spans="3:6" ht="12.75">
      <c r="C129" s="26"/>
      <c r="D129" s="26"/>
      <c r="E129" s="26"/>
      <c r="F129" s="26"/>
    </row>
    <row r="130" spans="3:6" ht="12.75">
      <c r="C130" s="26"/>
      <c r="D130" s="26"/>
      <c r="E130" s="26"/>
      <c r="F130" s="26"/>
    </row>
    <row r="131" spans="3:6" ht="12.75">
      <c r="C131" s="26"/>
      <c r="D131" s="26"/>
      <c r="E131" s="26"/>
      <c r="F131" s="26"/>
    </row>
    <row r="132" spans="3:6" ht="12.75">
      <c r="C132" s="26"/>
      <c r="D132" s="26"/>
      <c r="E132" s="26"/>
      <c r="F132" s="26"/>
    </row>
    <row r="133" spans="3:6" ht="12.75">
      <c r="C133" s="26"/>
      <c r="D133" s="26"/>
      <c r="E133" s="26"/>
      <c r="F133" s="26"/>
    </row>
    <row r="134" spans="3:6" ht="12.75">
      <c r="C134" s="26"/>
      <c r="D134" s="26"/>
      <c r="E134" s="26"/>
      <c r="F134" s="26"/>
    </row>
    <row r="135" spans="3:6" ht="12.75">
      <c r="C135" s="26"/>
      <c r="D135" s="26"/>
      <c r="E135" s="26"/>
      <c r="F135" s="26"/>
    </row>
    <row r="136" spans="3:6" ht="12.75">
      <c r="C136" s="26"/>
      <c r="D136" s="26"/>
      <c r="E136" s="26"/>
      <c r="F136" s="26"/>
    </row>
    <row r="137" spans="3:6" ht="12.75">
      <c r="C137" s="26"/>
      <c r="D137" s="26"/>
      <c r="E137" s="26"/>
      <c r="F137" s="26"/>
    </row>
    <row r="138" spans="3:6" ht="12.75">
      <c r="C138" s="26"/>
      <c r="D138" s="26"/>
      <c r="E138" s="26"/>
      <c r="F138" s="26"/>
    </row>
    <row r="139" spans="3:6" ht="12.75">
      <c r="C139" s="26"/>
      <c r="D139" s="26"/>
      <c r="E139" s="26"/>
      <c r="F139" s="26"/>
    </row>
    <row r="140" spans="3:6" ht="12.75">
      <c r="C140" s="26"/>
      <c r="D140" s="26"/>
      <c r="E140" s="26"/>
      <c r="F140" s="26"/>
    </row>
    <row r="141" spans="3:6" ht="12.75">
      <c r="C141" s="26"/>
      <c r="D141" s="26"/>
      <c r="E141" s="26"/>
      <c r="F141" s="26"/>
    </row>
    <row r="142" spans="3:6" ht="12.75">
      <c r="C142" s="26"/>
      <c r="D142" s="26"/>
      <c r="E142" s="26"/>
      <c r="F142" s="26"/>
    </row>
    <row r="143" spans="3:6" ht="12.75">
      <c r="C143" s="26"/>
      <c r="D143" s="26"/>
      <c r="E143" s="26"/>
      <c r="F143" s="26"/>
    </row>
    <row r="144" spans="3:6" ht="12.75">
      <c r="C144" s="26"/>
      <c r="D144" s="26"/>
      <c r="E144" s="26"/>
      <c r="F144" s="26"/>
    </row>
    <row r="145" spans="3:6" ht="12.75">
      <c r="C145" s="26"/>
      <c r="D145" s="26"/>
      <c r="E145" s="26"/>
      <c r="F145" s="26"/>
    </row>
    <row r="146" spans="3:6" ht="12.75">
      <c r="C146" s="26"/>
      <c r="D146" s="26"/>
      <c r="E146" s="26"/>
      <c r="F146" s="26"/>
    </row>
    <row r="147" spans="3:6" ht="12.75">
      <c r="C147" s="26"/>
      <c r="D147" s="26"/>
      <c r="E147" s="26"/>
      <c r="F147" s="26"/>
    </row>
    <row r="148" spans="3:6" ht="12.75">
      <c r="C148" s="26"/>
      <c r="D148" s="26"/>
      <c r="E148" s="26"/>
      <c r="F148" s="26"/>
    </row>
    <row r="149" spans="3:6" ht="12.75">
      <c r="C149" s="26"/>
      <c r="D149" s="26"/>
      <c r="E149" s="26"/>
      <c r="F149" s="26"/>
    </row>
    <row r="150" spans="3:6" ht="12.75">
      <c r="C150" s="26"/>
      <c r="D150" s="26"/>
      <c r="E150" s="26"/>
      <c r="F150" s="26"/>
    </row>
    <row r="151" spans="3:6" ht="12.75">
      <c r="C151" s="26"/>
      <c r="D151" s="26"/>
      <c r="E151" s="26"/>
      <c r="F151" s="26"/>
    </row>
    <row r="152" spans="3:6" ht="12.75">
      <c r="C152" s="26"/>
      <c r="D152" s="26"/>
      <c r="E152" s="26"/>
      <c r="F152" s="26"/>
    </row>
    <row r="153" spans="3:6" ht="12.75">
      <c r="C153" s="26"/>
      <c r="D153" s="26"/>
      <c r="E153" s="26"/>
      <c r="F153" s="26"/>
    </row>
    <row r="154" spans="3:6" ht="12.75">
      <c r="C154" s="26"/>
      <c r="D154" s="26"/>
      <c r="E154" s="26"/>
      <c r="F154" s="26"/>
    </row>
    <row r="155" spans="3:6" ht="12.75">
      <c r="C155" s="26"/>
      <c r="D155" s="26"/>
      <c r="E155" s="26"/>
      <c r="F155" s="26"/>
    </row>
    <row r="156" spans="3:6" ht="12.75">
      <c r="C156" s="26"/>
      <c r="D156" s="26"/>
      <c r="E156" s="26"/>
      <c r="F156" s="26"/>
    </row>
    <row r="157" spans="3:6" ht="12.75">
      <c r="C157" s="26"/>
      <c r="D157" s="26"/>
      <c r="E157" s="26"/>
      <c r="F157" s="26"/>
    </row>
    <row r="158" spans="3:6" ht="12.75">
      <c r="C158" s="26"/>
      <c r="D158" s="26"/>
      <c r="E158" s="26"/>
      <c r="F158" s="26"/>
    </row>
    <row r="159" spans="3:6" ht="12.75">
      <c r="C159" s="26"/>
      <c r="D159" s="26"/>
      <c r="E159" s="26"/>
      <c r="F159" s="26"/>
    </row>
    <row r="160" spans="3:6" ht="12.75">
      <c r="C160" s="26"/>
      <c r="D160" s="26"/>
      <c r="E160" s="26"/>
      <c r="F160" s="26"/>
    </row>
    <row r="161" spans="3:6" ht="12.75">
      <c r="C161" s="26"/>
      <c r="D161" s="26"/>
      <c r="E161" s="26"/>
      <c r="F161" s="26"/>
    </row>
    <row r="162" spans="3:6" ht="12.75">
      <c r="C162" s="26"/>
      <c r="D162" s="26"/>
      <c r="E162" s="26"/>
      <c r="F162" s="26"/>
    </row>
    <row r="163" spans="3:6" ht="12.75">
      <c r="C163" s="26"/>
      <c r="D163" s="26"/>
      <c r="E163" s="26"/>
      <c r="F163" s="26"/>
    </row>
    <row r="164" spans="3:6" ht="12.75">
      <c r="C164" s="26"/>
      <c r="D164" s="26"/>
      <c r="E164" s="26"/>
      <c r="F164" s="26"/>
    </row>
    <row r="165" spans="3:6" ht="12.75">
      <c r="C165" s="26"/>
      <c r="D165" s="26"/>
      <c r="E165" s="26"/>
      <c r="F165" s="26"/>
    </row>
    <row r="166" spans="3:6" ht="12.75">
      <c r="C166" s="26"/>
      <c r="D166" s="26"/>
      <c r="E166" s="26"/>
      <c r="F166" s="26"/>
    </row>
    <row r="167" spans="3:6" ht="12.75">
      <c r="C167" s="26"/>
      <c r="D167" s="26"/>
      <c r="E167" s="26"/>
      <c r="F167" s="26"/>
    </row>
    <row r="168" spans="3:6" ht="12.75">
      <c r="C168" s="26"/>
      <c r="D168" s="26"/>
      <c r="E168" s="26"/>
      <c r="F168" s="26"/>
    </row>
    <row r="169" spans="3:6" ht="12.75">
      <c r="C169" s="26"/>
      <c r="D169" s="26"/>
      <c r="E169" s="26"/>
      <c r="F169" s="26"/>
    </row>
    <row r="170" spans="3:6" ht="12.75">
      <c r="C170" s="26"/>
      <c r="D170" s="26"/>
      <c r="E170" s="26"/>
      <c r="F170" s="26"/>
    </row>
    <row r="171" spans="3:6" ht="12.75">
      <c r="C171" s="26"/>
      <c r="D171" s="26"/>
      <c r="E171" s="26"/>
      <c r="F171" s="26"/>
    </row>
    <row r="172" spans="3:6" ht="12.75">
      <c r="C172" s="26"/>
      <c r="D172" s="26"/>
      <c r="E172" s="26"/>
      <c r="F172" s="26"/>
    </row>
    <row r="173" spans="3:6" ht="12.75">
      <c r="C173" s="26"/>
      <c r="D173" s="26"/>
      <c r="E173" s="26"/>
      <c r="F173" s="26"/>
    </row>
    <row r="174" spans="3:6" ht="12.75">
      <c r="C174" s="26"/>
      <c r="D174" s="26"/>
      <c r="E174" s="26"/>
      <c r="F174" s="26"/>
    </row>
    <row r="175" spans="3:6" ht="12.75">
      <c r="C175" s="26"/>
      <c r="D175" s="26"/>
      <c r="E175" s="26"/>
      <c r="F175" s="26"/>
    </row>
    <row r="176" spans="3:6" ht="12.75">
      <c r="C176" s="26"/>
      <c r="D176" s="26"/>
      <c r="E176" s="26"/>
      <c r="F176" s="26"/>
    </row>
    <row r="177" spans="3:6" ht="12.75">
      <c r="C177" s="26"/>
      <c r="D177" s="26"/>
      <c r="E177" s="26"/>
      <c r="F177" s="26"/>
    </row>
    <row r="178" spans="3:6" ht="12.75">
      <c r="C178" s="26"/>
      <c r="D178" s="26"/>
      <c r="E178" s="26"/>
      <c r="F178" s="26"/>
    </row>
    <row r="179" spans="3:6" ht="12.75">
      <c r="C179" s="26"/>
      <c r="D179" s="26"/>
      <c r="E179" s="26"/>
      <c r="F179" s="26"/>
    </row>
    <row r="180" spans="3:6" ht="12.75">
      <c r="C180" s="26"/>
      <c r="D180" s="26"/>
      <c r="E180" s="26"/>
      <c r="F180" s="26"/>
    </row>
    <row r="181" spans="3:6" ht="12.75">
      <c r="C181" s="26"/>
      <c r="D181" s="26"/>
      <c r="E181" s="26"/>
      <c r="F181" s="26"/>
    </row>
    <row r="182" spans="3:6" ht="12.75">
      <c r="C182" s="26"/>
      <c r="D182" s="26"/>
      <c r="E182" s="26"/>
      <c r="F182" s="26"/>
    </row>
    <row r="183" spans="3:6" ht="12.75">
      <c r="C183" s="26"/>
      <c r="D183" s="26"/>
      <c r="E183" s="26"/>
      <c r="F183" s="26"/>
    </row>
    <row r="184" spans="3:6" ht="12.75">
      <c r="C184" s="26"/>
      <c r="D184" s="26"/>
      <c r="E184" s="26"/>
      <c r="F184" s="26"/>
    </row>
    <row r="185" spans="3:6" ht="12.75">
      <c r="C185" s="26"/>
      <c r="D185" s="26"/>
      <c r="E185" s="26"/>
      <c r="F185" s="26"/>
    </row>
    <row r="186" spans="3:6" ht="12.75">
      <c r="C186" s="26"/>
      <c r="D186" s="26"/>
      <c r="E186" s="26"/>
      <c r="F186" s="26"/>
    </row>
    <row r="187" spans="3:6" ht="12.75">
      <c r="C187" s="26"/>
      <c r="D187" s="26"/>
      <c r="E187" s="26"/>
      <c r="F187" s="26"/>
    </row>
    <row r="188" spans="3:6" ht="12.75">
      <c r="C188" s="26"/>
      <c r="D188" s="26"/>
      <c r="E188" s="26"/>
      <c r="F188" s="26"/>
    </row>
    <row r="189" spans="3:6" ht="12.75">
      <c r="C189" s="26"/>
      <c r="D189" s="26"/>
      <c r="E189" s="26"/>
      <c r="F189" s="26"/>
    </row>
    <row r="190" spans="3:6" ht="12.75">
      <c r="C190" s="26"/>
      <c r="D190" s="26"/>
      <c r="E190" s="26"/>
      <c r="F190" s="26"/>
    </row>
    <row r="191" spans="3:6" ht="12.75">
      <c r="C191" s="26"/>
      <c r="D191" s="26"/>
      <c r="E191" s="26"/>
      <c r="F191" s="26"/>
    </row>
    <row r="192" spans="3:6" ht="12.75">
      <c r="C192" s="26"/>
      <c r="D192" s="26"/>
      <c r="E192" s="26"/>
      <c r="F192" s="26"/>
    </row>
    <row r="193" spans="3:6" ht="12.75">
      <c r="C193" s="26"/>
      <c r="D193" s="26"/>
      <c r="E193" s="26"/>
      <c r="F193" s="26"/>
    </row>
    <row r="194" spans="3:6" ht="12.75">
      <c r="C194" s="26"/>
      <c r="D194" s="26"/>
      <c r="E194" s="26"/>
      <c r="F194" s="26"/>
    </row>
    <row r="195" spans="3:6" ht="12.75">
      <c r="C195" s="26"/>
      <c r="D195" s="26"/>
      <c r="E195" s="26"/>
      <c r="F195" s="26"/>
    </row>
    <row r="196" spans="3:6" ht="12.75">
      <c r="C196" s="26"/>
      <c r="D196" s="26"/>
      <c r="E196" s="26"/>
      <c r="F196" s="26"/>
    </row>
    <row r="197" spans="3:6" ht="12.75">
      <c r="C197" s="26"/>
      <c r="D197" s="26"/>
      <c r="E197" s="26"/>
      <c r="F197" s="26"/>
    </row>
    <row r="198" spans="3:6" ht="12.75">
      <c r="C198" s="26"/>
      <c r="D198" s="26"/>
      <c r="E198" s="26"/>
      <c r="F198" s="26"/>
    </row>
    <row r="199" spans="3:6" ht="12.75">
      <c r="C199" s="26"/>
      <c r="D199" s="26"/>
      <c r="E199" s="26"/>
      <c r="F199" s="26"/>
    </row>
    <row r="200" spans="3:6" ht="12.75">
      <c r="C200" s="26"/>
      <c r="D200" s="26"/>
      <c r="E200" s="26"/>
      <c r="F200" s="26"/>
    </row>
    <row r="201" spans="3:6" ht="12.75">
      <c r="C201" s="26"/>
      <c r="D201" s="26"/>
      <c r="E201" s="26"/>
      <c r="F201" s="26"/>
    </row>
    <row r="202" spans="3:6" ht="12.75">
      <c r="C202" s="26"/>
      <c r="D202" s="26"/>
      <c r="E202" s="26"/>
      <c r="F202" s="26"/>
    </row>
    <row r="203" spans="3:6" ht="12.75">
      <c r="C203" s="26"/>
      <c r="D203" s="26"/>
      <c r="E203" s="26"/>
      <c r="F203" s="26"/>
    </row>
    <row r="204" spans="3:6" ht="12.75">
      <c r="C204" s="26"/>
      <c r="D204" s="26"/>
      <c r="E204" s="26"/>
      <c r="F204" s="26"/>
    </row>
    <row r="205" spans="3:6" ht="12.75">
      <c r="C205" s="26"/>
      <c r="D205" s="26"/>
      <c r="E205" s="26"/>
      <c r="F205" s="26"/>
    </row>
    <row r="206" spans="3:6" ht="12.75">
      <c r="C206" s="26"/>
      <c r="D206" s="26"/>
      <c r="E206" s="26"/>
      <c r="F206" s="26"/>
    </row>
    <row r="207" spans="3:6" ht="12.75">
      <c r="C207" s="26"/>
      <c r="D207" s="26"/>
      <c r="E207" s="26"/>
      <c r="F207" s="26"/>
    </row>
    <row r="208" spans="3:6" ht="12.75">
      <c r="C208" s="26"/>
      <c r="D208" s="26"/>
      <c r="E208" s="26"/>
      <c r="F208" s="26"/>
    </row>
    <row r="209" spans="3:6" ht="12.75">
      <c r="C209" s="26"/>
      <c r="D209" s="26"/>
      <c r="E209" s="26"/>
      <c r="F209" s="26"/>
    </row>
    <row r="210" spans="3:6" ht="12.75">
      <c r="C210" s="26"/>
      <c r="D210" s="26"/>
      <c r="E210" s="26"/>
      <c r="F210" s="26"/>
    </row>
    <row r="211" spans="3:6" ht="12.75">
      <c r="C211" s="26"/>
      <c r="D211" s="26"/>
      <c r="E211" s="26"/>
      <c r="F211" s="26"/>
    </row>
    <row r="212" spans="3:6" ht="12.75">
      <c r="C212" s="26"/>
      <c r="D212" s="26"/>
      <c r="E212" s="26"/>
      <c r="F212" s="26"/>
    </row>
    <row r="213" spans="3:6" ht="12.75">
      <c r="C213" s="26"/>
      <c r="D213" s="26"/>
      <c r="E213" s="26"/>
      <c r="F213" s="26"/>
    </row>
    <row r="214" spans="3:6" ht="12.75">
      <c r="C214" s="26"/>
      <c r="D214" s="26"/>
      <c r="E214" s="26"/>
      <c r="F214" s="26"/>
    </row>
    <row r="215" spans="3:6" ht="12.75">
      <c r="C215" s="26"/>
      <c r="D215" s="26"/>
      <c r="E215" s="26"/>
      <c r="F215" s="26"/>
    </row>
    <row r="216" spans="3:6" ht="12.75">
      <c r="C216" s="26"/>
      <c r="D216" s="26"/>
      <c r="E216" s="26"/>
      <c r="F216" s="26"/>
    </row>
    <row r="217" spans="3:6" ht="12.75">
      <c r="C217" s="26"/>
      <c r="D217" s="26"/>
      <c r="E217" s="26"/>
      <c r="F217" s="26"/>
    </row>
    <row r="218" spans="3:6" ht="12.75">
      <c r="C218" s="26"/>
      <c r="D218" s="26"/>
      <c r="E218" s="26"/>
      <c r="F218" s="26"/>
    </row>
    <row r="219" spans="3:6" ht="12.75">
      <c r="C219" s="26"/>
      <c r="D219" s="26"/>
      <c r="E219" s="26"/>
      <c r="F219" s="26"/>
    </row>
    <row r="220" spans="3:6" ht="12.75">
      <c r="C220" s="26"/>
      <c r="D220" s="26"/>
      <c r="E220" s="26"/>
      <c r="F220" s="26"/>
    </row>
    <row r="221" spans="3:6" ht="12.75">
      <c r="C221" s="26"/>
      <c r="D221" s="26"/>
      <c r="E221" s="26"/>
      <c r="F221" s="26"/>
    </row>
    <row r="222" spans="3:6" ht="12.75">
      <c r="C222" s="26"/>
      <c r="D222" s="26"/>
      <c r="E222" s="26"/>
      <c r="F222" s="26"/>
    </row>
    <row r="223" spans="3:6" ht="12.75">
      <c r="C223" s="26"/>
      <c r="D223" s="26"/>
      <c r="E223" s="26"/>
      <c r="F223" s="26"/>
    </row>
    <row r="224" spans="3:6" ht="12.75">
      <c r="C224" s="26"/>
      <c r="D224" s="26"/>
      <c r="E224" s="26"/>
      <c r="F224" s="26"/>
    </row>
    <row r="225" spans="3:6" ht="12.75">
      <c r="C225" s="26"/>
      <c r="D225" s="26"/>
      <c r="E225" s="26"/>
      <c r="F225" s="26"/>
    </row>
    <row r="226" spans="3:6" ht="12.75">
      <c r="C226" s="26"/>
      <c r="D226" s="26"/>
      <c r="E226" s="26"/>
      <c r="F226" s="26"/>
    </row>
    <row r="227" spans="3:6" ht="12.75">
      <c r="C227" s="26"/>
      <c r="D227" s="26"/>
      <c r="E227" s="26"/>
      <c r="F227" s="26"/>
    </row>
    <row r="228" spans="3:6" ht="12.75">
      <c r="C228" s="26"/>
      <c r="D228" s="26"/>
      <c r="E228" s="26"/>
      <c r="F228" s="26"/>
    </row>
    <row r="229" spans="3:6" ht="12.75">
      <c r="C229" s="26"/>
      <c r="D229" s="26"/>
      <c r="E229" s="26"/>
      <c r="F229" s="26"/>
    </row>
    <row r="230" spans="3:6" ht="12.75">
      <c r="C230" s="26"/>
      <c r="D230" s="26"/>
      <c r="E230" s="26"/>
      <c r="F230" s="26"/>
    </row>
    <row r="231" spans="3:6" ht="12.75">
      <c r="C231" s="26"/>
      <c r="D231" s="26"/>
      <c r="E231" s="26"/>
      <c r="F231" s="26"/>
    </row>
    <row r="232" spans="3:6" ht="12.75">
      <c r="C232" s="26"/>
      <c r="D232" s="26"/>
      <c r="E232" s="26"/>
      <c r="F232" s="26"/>
    </row>
    <row r="233" spans="3:6" ht="12.75">
      <c r="C233" s="26"/>
      <c r="D233" s="26"/>
      <c r="E233" s="26"/>
      <c r="F233" s="26"/>
    </row>
    <row r="234" spans="3:6" ht="12.75">
      <c r="C234" s="26"/>
      <c r="D234" s="26"/>
      <c r="E234" s="26"/>
      <c r="F234" s="26"/>
    </row>
    <row r="235" spans="3:6" ht="12.75">
      <c r="C235" s="26"/>
      <c r="D235" s="26"/>
      <c r="E235" s="26"/>
      <c r="F235" s="26"/>
    </row>
    <row r="236" spans="3:6" ht="12.75">
      <c r="C236" s="26"/>
      <c r="D236" s="26"/>
      <c r="E236" s="26"/>
      <c r="F236" s="26"/>
    </row>
    <row r="237" spans="3:6" ht="12.75">
      <c r="C237" s="26"/>
      <c r="D237" s="26"/>
      <c r="E237" s="26"/>
      <c r="F237" s="26"/>
    </row>
    <row r="238" spans="3:6" ht="12.75">
      <c r="C238" s="26"/>
      <c r="D238" s="26"/>
      <c r="E238" s="26"/>
      <c r="F238" s="26"/>
    </row>
    <row r="239" spans="3:6" ht="12.75">
      <c r="C239" s="26"/>
      <c r="D239" s="26"/>
      <c r="E239" s="26"/>
      <c r="F239" s="26"/>
    </row>
    <row r="240" spans="3:6" ht="12.75">
      <c r="C240" s="26"/>
      <c r="D240" s="26"/>
      <c r="E240" s="26"/>
      <c r="F240" s="26"/>
    </row>
    <row r="241" spans="3:6" ht="12.75">
      <c r="C241" s="26"/>
      <c r="D241" s="26"/>
      <c r="E241" s="26"/>
      <c r="F241" s="26"/>
    </row>
    <row r="242" spans="3:6" ht="12.75">
      <c r="C242" s="26"/>
      <c r="D242" s="26"/>
      <c r="E242" s="26"/>
      <c r="F242" s="26"/>
    </row>
    <row r="243" spans="3:6" ht="12.75">
      <c r="C243" s="26"/>
      <c r="D243" s="26"/>
      <c r="E243" s="26"/>
      <c r="F243" s="26"/>
    </row>
    <row r="244" spans="3:6" ht="12.75">
      <c r="C244" s="26"/>
      <c r="D244" s="26"/>
      <c r="E244" s="26"/>
      <c r="F244" s="26"/>
    </row>
    <row r="245" spans="3:6" ht="12.75">
      <c r="C245" s="26"/>
      <c r="D245" s="26"/>
      <c r="E245" s="26"/>
      <c r="F245" s="26"/>
    </row>
    <row r="246" spans="3:6" ht="12.75">
      <c r="C246" s="26"/>
      <c r="D246" s="26"/>
      <c r="E246" s="26"/>
      <c r="F246" s="26"/>
    </row>
    <row r="247" spans="3:6" ht="12.75">
      <c r="C247" s="26"/>
      <c r="D247" s="26"/>
      <c r="E247" s="26"/>
      <c r="F247" s="26"/>
    </row>
    <row r="248" spans="3:6" ht="12.75">
      <c r="C248" s="26"/>
      <c r="D248" s="26"/>
      <c r="E248" s="26"/>
      <c r="F248" s="26"/>
    </row>
    <row r="249" spans="3:6" ht="12.75">
      <c r="C249" s="26"/>
      <c r="D249" s="26"/>
      <c r="E249" s="26"/>
      <c r="F249" s="26"/>
    </row>
    <row r="250" spans="3:6" ht="12.75">
      <c r="C250" s="26"/>
      <c r="D250" s="26"/>
      <c r="E250" s="26"/>
      <c r="F250" s="26"/>
    </row>
    <row r="251" spans="3:6" ht="12.75">
      <c r="C251" s="26"/>
      <c r="D251" s="26"/>
      <c r="E251" s="26"/>
      <c r="F251" s="26"/>
    </row>
    <row r="252" spans="3:6" ht="12.75">
      <c r="C252" s="26"/>
      <c r="D252" s="26"/>
      <c r="E252" s="26"/>
      <c r="F252" s="26"/>
    </row>
    <row r="253" spans="3:6" ht="12.75">
      <c r="C253" s="26"/>
      <c r="D253" s="26"/>
      <c r="E253" s="26"/>
      <c r="F253" s="26"/>
    </row>
    <row r="254" spans="3:6" ht="12.75">
      <c r="C254" s="26"/>
      <c r="D254" s="26"/>
      <c r="E254" s="26"/>
      <c r="F254" s="26"/>
    </row>
    <row r="255" spans="3:6" ht="12.75">
      <c r="C255" s="26"/>
      <c r="D255" s="26"/>
      <c r="E255" s="26"/>
      <c r="F255" s="26"/>
    </row>
    <row r="256" spans="3:6" ht="12.75">
      <c r="C256" s="26"/>
      <c r="D256" s="26"/>
      <c r="E256" s="26"/>
      <c r="F256" s="26"/>
    </row>
    <row r="257" spans="3:6" ht="12.75">
      <c r="C257" s="26"/>
      <c r="D257" s="26"/>
      <c r="E257" s="26"/>
      <c r="F257" s="26"/>
    </row>
    <row r="258" spans="3:6" ht="12.75">
      <c r="C258" s="26"/>
      <c r="D258" s="26"/>
      <c r="E258" s="26"/>
      <c r="F258" s="26"/>
    </row>
    <row r="259" spans="3:6" ht="12.75">
      <c r="C259" s="26"/>
      <c r="D259" s="26"/>
      <c r="E259" s="26"/>
      <c r="F259" s="26"/>
    </row>
    <row r="260" spans="3:6" ht="12.75">
      <c r="C260" s="26"/>
      <c r="D260" s="26"/>
      <c r="E260" s="26"/>
      <c r="F260" s="26"/>
    </row>
    <row r="261" spans="3:6" ht="12.75">
      <c r="C261" s="26"/>
      <c r="D261" s="26"/>
      <c r="E261" s="26"/>
      <c r="F261" s="26"/>
    </row>
    <row r="262" spans="3:6" ht="12.75">
      <c r="C262" s="26"/>
      <c r="D262" s="26"/>
      <c r="E262" s="26"/>
      <c r="F262" s="26"/>
    </row>
    <row r="263" spans="3:6" ht="12.75">
      <c r="C263" s="26"/>
      <c r="D263" s="26"/>
      <c r="E263" s="26"/>
      <c r="F263" s="26"/>
    </row>
    <row r="264" spans="3:6" ht="12.75">
      <c r="C264" s="26"/>
      <c r="D264" s="26"/>
      <c r="E264" s="26"/>
      <c r="F264" s="26"/>
    </row>
    <row r="265" spans="3:6" ht="12.75">
      <c r="C265" s="26"/>
      <c r="D265" s="26"/>
      <c r="E265" s="26"/>
      <c r="F265" s="26"/>
    </row>
    <row r="266" spans="3:6" ht="12.75">
      <c r="C266" s="26"/>
      <c r="D266" s="26"/>
      <c r="E266" s="26"/>
      <c r="F266" s="26"/>
    </row>
    <row r="267" spans="3:6" ht="12.75">
      <c r="C267" s="26"/>
      <c r="D267" s="26"/>
      <c r="E267" s="26"/>
      <c r="F267" s="26"/>
    </row>
    <row r="268" spans="3:6" ht="12.75">
      <c r="C268" s="26"/>
      <c r="D268" s="26"/>
      <c r="E268" s="26"/>
      <c r="F268" s="26"/>
    </row>
    <row r="269" spans="3:6" ht="12.75">
      <c r="C269" s="26"/>
      <c r="D269" s="26"/>
      <c r="E269" s="26"/>
      <c r="F269" s="26"/>
    </row>
    <row r="270" spans="3:6" ht="12.75">
      <c r="C270" s="26"/>
      <c r="D270" s="26"/>
      <c r="E270" s="26"/>
      <c r="F270" s="26"/>
    </row>
    <row r="271" spans="3:6" ht="12.75">
      <c r="C271" s="26"/>
      <c r="D271" s="26"/>
      <c r="E271" s="26"/>
      <c r="F271" s="26"/>
    </row>
    <row r="272" spans="3:6" ht="12.75">
      <c r="C272" s="26"/>
      <c r="D272" s="26"/>
      <c r="E272" s="26"/>
      <c r="F272" s="26"/>
    </row>
    <row r="273" spans="3:6" ht="12.75">
      <c r="C273" s="26"/>
      <c r="D273" s="26"/>
      <c r="E273" s="26"/>
      <c r="F273" s="26"/>
    </row>
    <row r="274" spans="3:6" ht="12.75">
      <c r="C274" s="26"/>
      <c r="D274" s="26"/>
      <c r="E274" s="26"/>
      <c r="F274" s="26"/>
    </row>
    <row r="275" spans="3:6" ht="12.75">
      <c r="C275" s="26"/>
      <c r="D275" s="26"/>
      <c r="E275" s="26"/>
      <c r="F275" s="26"/>
    </row>
    <row r="276" spans="3:6" ht="12.75">
      <c r="C276" s="26"/>
      <c r="D276" s="26"/>
      <c r="E276" s="26"/>
      <c r="F276" s="26"/>
    </row>
    <row r="277" spans="3:6" ht="12.75">
      <c r="C277" s="26"/>
      <c r="D277" s="26"/>
      <c r="E277" s="26"/>
      <c r="F277" s="26"/>
    </row>
    <row r="278" spans="3:6" ht="12.75">
      <c r="C278" s="26"/>
      <c r="D278" s="26"/>
      <c r="E278" s="26"/>
      <c r="F278" s="26"/>
    </row>
    <row r="279" spans="3:6" ht="12.75">
      <c r="C279" s="26"/>
      <c r="D279" s="26"/>
      <c r="E279" s="26"/>
      <c r="F279" s="26"/>
    </row>
    <row r="280" spans="3:6" ht="12.75">
      <c r="C280" s="26"/>
      <c r="D280" s="26"/>
      <c r="E280" s="26"/>
      <c r="F280" s="26"/>
    </row>
    <row r="281" spans="3:6" ht="12.75">
      <c r="C281" s="26"/>
      <c r="D281" s="26"/>
      <c r="E281" s="26"/>
      <c r="F281" s="26"/>
    </row>
    <row r="282" spans="3:6" ht="12.75">
      <c r="C282" s="26"/>
      <c r="D282" s="26"/>
      <c r="E282" s="26"/>
      <c r="F282" s="26"/>
    </row>
    <row r="283" spans="3:6" ht="12.75">
      <c r="C283" s="26"/>
      <c r="D283" s="26"/>
      <c r="E283" s="26"/>
      <c r="F283" s="26"/>
    </row>
    <row r="284" spans="3:6" ht="12.75">
      <c r="C284" s="26"/>
      <c r="D284" s="26"/>
      <c r="E284" s="26"/>
      <c r="F284" s="26"/>
    </row>
    <row r="285" spans="3:6" ht="12.75">
      <c r="C285" s="26"/>
      <c r="D285" s="26"/>
      <c r="E285" s="26"/>
      <c r="F285" s="26"/>
    </row>
    <row r="286" spans="3:6" ht="12.75">
      <c r="C286" s="26"/>
      <c r="D286" s="26"/>
      <c r="E286" s="26"/>
      <c r="F286" s="26"/>
    </row>
    <row r="287" spans="3:6" ht="12.75">
      <c r="C287" s="26"/>
      <c r="D287" s="26"/>
      <c r="E287" s="26"/>
      <c r="F287" s="26"/>
    </row>
    <row r="288" spans="3:6" ht="12.75">
      <c r="C288" s="26"/>
      <c r="D288" s="26"/>
      <c r="E288" s="26"/>
      <c r="F288" s="26"/>
    </row>
    <row r="289" spans="3:6" ht="12.75">
      <c r="C289" s="26"/>
      <c r="D289" s="26"/>
      <c r="E289" s="26"/>
      <c r="F289" s="26"/>
    </row>
    <row r="290" spans="3:6" ht="12.75">
      <c r="C290" s="26"/>
      <c r="D290" s="26"/>
      <c r="E290" s="26"/>
      <c r="F290" s="26"/>
    </row>
    <row r="291" spans="3:6" ht="12.75">
      <c r="C291" s="26"/>
      <c r="D291" s="26"/>
      <c r="E291" s="26"/>
      <c r="F291" s="26"/>
    </row>
    <row r="292" spans="3:6" ht="12.75">
      <c r="C292" s="26"/>
      <c r="D292" s="26"/>
      <c r="E292" s="26"/>
      <c r="F292" s="26"/>
    </row>
    <row r="293" spans="3:6" ht="12.75">
      <c r="C293" s="26"/>
      <c r="D293" s="26"/>
      <c r="E293" s="26"/>
      <c r="F293" s="26"/>
    </row>
    <row r="294" spans="3:6" ht="12.75">
      <c r="C294" s="26"/>
      <c r="D294" s="26"/>
      <c r="E294" s="26"/>
      <c r="F294" s="26"/>
    </row>
    <row r="295" spans="3:6" ht="12.75">
      <c r="C295" s="26"/>
      <c r="D295" s="26"/>
      <c r="E295" s="26"/>
      <c r="F295" s="26"/>
    </row>
    <row r="296" spans="3:6" ht="12.75">
      <c r="C296" s="26"/>
      <c r="D296" s="26"/>
      <c r="E296" s="26"/>
      <c r="F296" s="26"/>
    </row>
    <row r="297" spans="3:6" ht="12.75">
      <c r="C297" s="26"/>
      <c r="D297" s="26"/>
      <c r="E297" s="26"/>
      <c r="F297" s="26"/>
    </row>
    <row r="298" spans="3:6" ht="12.75">
      <c r="C298" s="26"/>
      <c r="D298" s="26"/>
      <c r="E298" s="26"/>
      <c r="F298" s="26"/>
    </row>
    <row r="299" spans="3:6" ht="12.75">
      <c r="C299" s="26"/>
      <c r="D299" s="26"/>
      <c r="E299" s="26"/>
      <c r="F299" s="26"/>
    </row>
    <row r="300" spans="3:6" ht="12.75">
      <c r="C300" s="26"/>
      <c r="D300" s="26"/>
      <c r="E300" s="26"/>
      <c r="F300" s="26"/>
    </row>
    <row r="301" spans="3:6" ht="12.75">
      <c r="C301" s="26"/>
      <c r="D301" s="26"/>
      <c r="E301" s="26"/>
      <c r="F301" s="26"/>
    </row>
    <row r="302" spans="3:6" ht="12.75">
      <c r="C302" s="26"/>
      <c r="D302" s="26"/>
      <c r="E302" s="26"/>
      <c r="F302" s="26"/>
    </row>
    <row r="303" spans="3:6" ht="12.75">
      <c r="C303" s="26"/>
      <c r="D303" s="26"/>
      <c r="E303" s="26"/>
      <c r="F303" s="26"/>
    </row>
    <row r="304" spans="3:6" ht="12.75">
      <c r="C304" s="26"/>
      <c r="D304" s="26"/>
      <c r="E304" s="26"/>
      <c r="F304" s="26"/>
    </row>
    <row r="305" spans="3:6" ht="12.75">
      <c r="C305" s="26"/>
      <c r="D305" s="26"/>
      <c r="E305" s="26"/>
      <c r="F305" s="26"/>
    </row>
    <row r="306" spans="3:6" ht="12.75">
      <c r="C306" s="26"/>
      <c r="D306" s="26"/>
      <c r="E306" s="26"/>
      <c r="F306" s="26"/>
    </row>
    <row r="307" spans="3:6" ht="12.75">
      <c r="C307" s="26"/>
      <c r="D307" s="26"/>
      <c r="E307" s="26"/>
      <c r="F307" s="26"/>
    </row>
    <row r="308" spans="3:6" ht="12.75">
      <c r="C308" s="26"/>
      <c r="D308" s="26"/>
      <c r="E308" s="26"/>
      <c r="F308" s="26"/>
    </row>
    <row r="309" spans="3:6" ht="12.75">
      <c r="C309" s="26"/>
      <c r="D309" s="26"/>
      <c r="E309" s="26"/>
      <c r="F309" s="26"/>
    </row>
    <row r="310" spans="3:6" ht="12.75">
      <c r="C310" s="26"/>
      <c r="D310" s="26"/>
      <c r="E310" s="26"/>
      <c r="F310" s="26"/>
    </row>
    <row r="311" spans="3:6" ht="12.75">
      <c r="C311" s="26"/>
      <c r="D311" s="26"/>
      <c r="E311" s="26"/>
      <c r="F311" s="26"/>
    </row>
    <row r="312" spans="3:6" ht="12.75">
      <c r="C312" s="26"/>
      <c r="D312" s="26"/>
      <c r="E312" s="26"/>
      <c r="F312" s="26"/>
    </row>
    <row r="313" spans="3:6" ht="12.75">
      <c r="C313" s="26"/>
      <c r="D313" s="26"/>
      <c r="E313" s="26"/>
      <c r="F313" s="26"/>
    </row>
    <row r="314" spans="3:6" ht="12.75">
      <c r="C314" s="26"/>
      <c r="D314" s="26"/>
      <c r="E314" s="26"/>
      <c r="F314" s="26"/>
    </row>
    <row r="315" spans="3:6" ht="12.75">
      <c r="C315" s="26"/>
      <c r="D315" s="26"/>
      <c r="E315" s="26"/>
      <c r="F315" s="26"/>
    </row>
    <row r="316" spans="3:6" ht="12.75">
      <c r="C316" s="26"/>
      <c r="D316" s="26"/>
      <c r="E316" s="26"/>
      <c r="F316" s="26"/>
    </row>
    <row r="317" spans="3:6" ht="12.75">
      <c r="C317" s="26"/>
      <c r="D317" s="26"/>
      <c r="E317" s="26"/>
      <c r="F317" s="26"/>
    </row>
    <row r="318" spans="3:6" ht="12.75">
      <c r="C318" s="26"/>
      <c r="D318" s="26"/>
      <c r="E318" s="26"/>
      <c r="F318" s="26"/>
    </row>
    <row r="319" spans="3:6" ht="12.75">
      <c r="C319" s="26"/>
      <c r="D319" s="26"/>
      <c r="E319" s="26"/>
      <c r="F319" s="26"/>
    </row>
    <row r="320" spans="3:6" ht="12.75">
      <c r="C320" s="26"/>
      <c r="D320" s="26"/>
      <c r="E320" s="26"/>
      <c r="F320" s="26"/>
    </row>
    <row r="321" spans="3:6" ht="12.75">
      <c r="C321" s="26"/>
      <c r="D321" s="26"/>
      <c r="E321" s="26"/>
      <c r="F321" s="26"/>
    </row>
    <row r="322" spans="3:6" ht="12.75">
      <c r="C322" s="26"/>
      <c r="D322" s="26"/>
      <c r="E322" s="26"/>
      <c r="F322" s="26"/>
    </row>
    <row r="323" spans="3:6" ht="12.75">
      <c r="C323" s="26"/>
      <c r="D323" s="26"/>
      <c r="E323" s="26"/>
      <c r="F323" s="26"/>
    </row>
    <row r="324" spans="3:6" ht="12.75">
      <c r="C324" s="26"/>
      <c r="D324" s="26"/>
      <c r="E324" s="26"/>
      <c r="F324" s="26"/>
    </row>
    <row r="325" spans="3:6" ht="12.75">
      <c r="C325" s="26"/>
      <c r="D325" s="26"/>
      <c r="E325" s="26"/>
      <c r="F325" s="26"/>
    </row>
    <row r="326" spans="3:6" ht="12.75">
      <c r="C326" s="26"/>
      <c r="D326" s="26"/>
      <c r="E326" s="26"/>
      <c r="F326" s="26"/>
    </row>
    <row r="327" spans="3:6" ht="12.75">
      <c r="C327" s="26"/>
      <c r="D327" s="26"/>
      <c r="E327" s="26"/>
      <c r="F327" s="26"/>
    </row>
    <row r="328" spans="3:6" ht="12.75">
      <c r="C328" s="26"/>
      <c r="D328" s="26"/>
      <c r="E328" s="26"/>
      <c r="F328" s="26"/>
    </row>
    <row r="329" spans="3:6" ht="12.75">
      <c r="C329" s="26"/>
      <c r="D329" s="26"/>
      <c r="E329" s="26"/>
      <c r="F329" s="26"/>
    </row>
    <row r="330" spans="3:6" ht="12.75">
      <c r="C330" s="26"/>
      <c r="D330" s="26"/>
      <c r="E330" s="26"/>
      <c r="F330" s="26"/>
    </row>
    <row r="331" spans="3:6" ht="12.75">
      <c r="C331" s="26"/>
      <c r="D331" s="26"/>
      <c r="E331" s="26"/>
      <c r="F331" s="26"/>
    </row>
    <row r="332" spans="3:6" ht="12.75">
      <c r="C332" s="26"/>
      <c r="D332" s="26"/>
      <c r="E332" s="26"/>
      <c r="F332" s="26"/>
    </row>
    <row r="333" spans="3:6" ht="12.75">
      <c r="C333" s="26"/>
      <c r="D333" s="26"/>
      <c r="E333" s="26"/>
      <c r="F333" s="26"/>
    </row>
    <row r="334" spans="3:6" ht="12.75">
      <c r="C334" s="26"/>
      <c r="D334" s="26"/>
      <c r="E334" s="26"/>
      <c r="F334" s="26"/>
    </row>
    <row r="335" spans="3:6" ht="12.75">
      <c r="C335" s="26"/>
      <c r="D335" s="26"/>
      <c r="E335" s="26"/>
      <c r="F335" s="26"/>
    </row>
    <row r="336" spans="3:6" ht="12.75">
      <c r="C336" s="26"/>
      <c r="D336" s="26"/>
      <c r="E336" s="26"/>
      <c r="F336" s="26"/>
    </row>
    <row r="337" spans="3:6" ht="12.75">
      <c r="C337" s="26"/>
      <c r="D337" s="26"/>
      <c r="E337" s="26"/>
      <c r="F337" s="26"/>
    </row>
    <row r="338" spans="3:6" ht="12.75">
      <c r="C338" s="26"/>
      <c r="D338" s="26"/>
      <c r="E338" s="26"/>
      <c r="F338" s="26"/>
    </row>
    <row r="339" spans="3:6" ht="12.75">
      <c r="C339" s="26"/>
      <c r="D339" s="26"/>
      <c r="E339" s="26"/>
      <c r="F339" s="26"/>
    </row>
    <row r="340" spans="3:6" ht="12.75">
      <c r="C340" s="26"/>
      <c r="D340" s="26"/>
      <c r="E340" s="26"/>
      <c r="F340" s="26"/>
    </row>
    <row r="341" spans="3:6" ht="12.75">
      <c r="C341" s="26"/>
      <c r="D341" s="26"/>
      <c r="E341" s="26"/>
      <c r="F341" s="26"/>
    </row>
    <row r="342" spans="3:6" ht="12.75">
      <c r="C342" s="26"/>
      <c r="D342" s="26"/>
      <c r="E342" s="26"/>
      <c r="F342" s="26"/>
    </row>
    <row r="343" spans="3:6" ht="12.75">
      <c r="C343" s="26"/>
      <c r="D343" s="26"/>
      <c r="E343" s="26"/>
      <c r="F343" s="26"/>
    </row>
    <row r="344" spans="3:6" ht="12.75">
      <c r="C344" s="26"/>
      <c r="D344" s="26"/>
      <c r="E344" s="26"/>
      <c r="F344" s="26"/>
    </row>
    <row r="345" spans="3:6" ht="12.75">
      <c r="C345" s="26"/>
      <c r="D345" s="26"/>
      <c r="E345" s="26"/>
      <c r="F345" s="26"/>
    </row>
    <row r="346" spans="3:6" ht="12.75">
      <c r="C346" s="26"/>
      <c r="D346" s="26"/>
      <c r="E346" s="26"/>
      <c r="F346" s="26"/>
    </row>
    <row r="347" spans="3:6" ht="12.75">
      <c r="C347" s="26"/>
      <c r="D347" s="26"/>
      <c r="E347" s="26"/>
      <c r="F347" s="26"/>
    </row>
    <row r="348" spans="3:6" ht="12.75">
      <c r="C348" s="26"/>
      <c r="D348" s="26"/>
      <c r="E348" s="26"/>
      <c r="F348" s="26"/>
    </row>
    <row r="349" spans="3:6" ht="12.75">
      <c r="C349" s="26"/>
      <c r="D349" s="26"/>
      <c r="E349" s="26"/>
      <c r="F349" s="26"/>
    </row>
    <row r="350" spans="3:6" ht="12.75">
      <c r="C350" s="26"/>
      <c r="D350" s="26"/>
      <c r="E350" s="26"/>
      <c r="F350" s="26"/>
    </row>
    <row r="351" spans="3:6" ht="12.75">
      <c r="C351" s="26"/>
      <c r="D351" s="26"/>
      <c r="E351" s="26"/>
      <c r="F351" s="26"/>
    </row>
    <row r="352" spans="3:6" ht="12.75">
      <c r="C352" s="26"/>
      <c r="D352" s="26"/>
      <c r="E352" s="26"/>
      <c r="F352" s="26"/>
    </row>
    <row r="353" spans="3:6" ht="12.75">
      <c r="C353" s="26"/>
      <c r="D353" s="26"/>
      <c r="E353" s="26"/>
      <c r="F353" s="26"/>
    </row>
    <row r="354" spans="3:6" ht="12.75">
      <c r="C354" s="26"/>
      <c r="D354" s="26"/>
      <c r="E354" s="26"/>
      <c r="F354" s="26"/>
    </row>
    <row r="355" spans="3:6" ht="12.75">
      <c r="C355" s="26"/>
      <c r="D355" s="26"/>
      <c r="E355" s="26"/>
      <c r="F355" s="26"/>
    </row>
    <row r="356" spans="3:6" ht="12.75">
      <c r="C356" s="26"/>
      <c r="D356" s="26"/>
      <c r="E356" s="26"/>
      <c r="F356" s="26"/>
    </row>
    <row r="357" spans="3:6" ht="12.75">
      <c r="C357" s="26"/>
      <c r="D357" s="26"/>
      <c r="E357" s="26"/>
      <c r="F357" s="26"/>
    </row>
    <row r="358" spans="3:6" ht="12.75">
      <c r="C358" s="26"/>
      <c r="D358" s="26"/>
      <c r="E358" s="26"/>
      <c r="F358" s="26"/>
    </row>
    <row r="359" spans="3:6" ht="12.75">
      <c r="C359" s="26"/>
      <c r="D359" s="26"/>
      <c r="E359" s="26"/>
      <c r="F359" s="26"/>
    </row>
    <row r="360" spans="3:6" ht="12.75">
      <c r="C360" s="26"/>
      <c r="D360" s="26"/>
      <c r="E360" s="26"/>
      <c r="F360" s="26"/>
    </row>
    <row r="361" spans="3:6" ht="12.75">
      <c r="C361" s="26"/>
      <c r="D361" s="26"/>
      <c r="E361" s="26"/>
      <c r="F361" s="26"/>
    </row>
    <row r="362" spans="3:6" ht="12.75">
      <c r="C362" s="26"/>
      <c r="D362" s="26"/>
      <c r="E362" s="26"/>
      <c r="F362" s="26"/>
    </row>
    <row r="363" spans="3:6" ht="12.75">
      <c r="C363" s="26"/>
      <c r="D363" s="26"/>
      <c r="E363" s="26"/>
      <c r="F363" s="26"/>
    </row>
    <row r="364" spans="3:6" ht="12.75">
      <c r="C364" s="26"/>
      <c r="D364" s="26"/>
      <c r="E364" s="26"/>
      <c r="F364" s="26"/>
    </row>
    <row r="365" spans="3:6" ht="12.75">
      <c r="C365" s="26"/>
      <c r="D365" s="26"/>
      <c r="E365" s="26"/>
      <c r="F365" s="26"/>
    </row>
    <row r="366" spans="3:6" ht="12.75">
      <c r="C366" s="26"/>
      <c r="D366" s="26"/>
      <c r="E366" s="26"/>
      <c r="F366" s="26"/>
    </row>
    <row r="367" spans="3:6" ht="12.75">
      <c r="C367" s="26"/>
      <c r="D367" s="26"/>
      <c r="E367" s="26"/>
      <c r="F367" s="26"/>
    </row>
    <row r="368" spans="3:6" ht="12.75">
      <c r="C368" s="26"/>
      <c r="D368" s="26"/>
      <c r="E368" s="26"/>
      <c r="F368" s="26"/>
    </row>
    <row r="369" spans="3:6" ht="12.75">
      <c r="C369" s="26"/>
      <c r="D369" s="26"/>
      <c r="E369" s="26"/>
      <c r="F369" s="26"/>
    </row>
    <row r="370" spans="3:6" ht="12.75">
      <c r="C370" s="26"/>
      <c r="D370" s="26"/>
      <c r="E370" s="26"/>
      <c r="F370" s="26"/>
    </row>
    <row r="371" spans="3:6" ht="12.75">
      <c r="C371" s="26"/>
      <c r="D371" s="26"/>
      <c r="E371" s="26"/>
      <c r="F371" s="26"/>
    </row>
    <row r="372" spans="3:6" ht="12.75">
      <c r="C372" s="26"/>
      <c r="D372" s="26"/>
      <c r="E372" s="26"/>
      <c r="F372" s="26"/>
    </row>
    <row r="373" spans="3:6" ht="12.75">
      <c r="C373" s="26"/>
      <c r="D373" s="26"/>
      <c r="E373" s="26"/>
      <c r="F373" s="26"/>
    </row>
    <row r="374" spans="3:6" ht="12.75">
      <c r="C374" s="26"/>
      <c r="D374" s="26"/>
      <c r="E374" s="26"/>
      <c r="F374" s="26"/>
    </row>
    <row r="375" spans="3:6" ht="12.75">
      <c r="C375" s="26"/>
      <c r="D375" s="26"/>
      <c r="E375" s="26"/>
      <c r="F375" s="26"/>
    </row>
    <row r="376" spans="3:6" ht="12.75">
      <c r="C376" s="26"/>
      <c r="D376" s="26"/>
      <c r="E376" s="26"/>
      <c r="F376" s="26"/>
    </row>
    <row r="377" spans="3:6" ht="12.75">
      <c r="C377" s="26"/>
      <c r="D377" s="26"/>
      <c r="E377" s="26"/>
      <c r="F377" s="26"/>
    </row>
    <row r="378" spans="3:6" ht="12.75">
      <c r="C378" s="26"/>
      <c r="D378" s="26"/>
      <c r="E378" s="26"/>
      <c r="F378" s="26"/>
    </row>
    <row r="379" spans="3:6" ht="12.75">
      <c r="C379" s="26"/>
      <c r="D379" s="26"/>
      <c r="E379" s="26"/>
      <c r="F379" s="26"/>
    </row>
    <row r="380" spans="3:6" ht="12.75">
      <c r="C380" s="26"/>
      <c r="D380" s="26"/>
      <c r="E380" s="26"/>
      <c r="F380" s="26"/>
    </row>
    <row r="381" spans="3:6" ht="12.75">
      <c r="C381" s="26"/>
      <c r="D381" s="26"/>
      <c r="E381" s="26"/>
      <c r="F381" s="26"/>
    </row>
    <row r="382" spans="3:6" ht="12.75">
      <c r="C382" s="26"/>
      <c r="D382" s="26"/>
      <c r="E382" s="26"/>
      <c r="F382" s="26"/>
    </row>
    <row r="383" spans="3:6" ht="12.75">
      <c r="C383" s="26"/>
      <c r="D383" s="26"/>
      <c r="E383" s="26"/>
      <c r="F383" s="26"/>
    </row>
    <row r="384" spans="3:6" ht="12.75">
      <c r="C384" s="26"/>
      <c r="D384" s="26"/>
      <c r="E384" s="26"/>
      <c r="F384" s="26"/>
    </row>
    <row r="385" spans="3:6" ht="12.75">
      <c r="C385" s="26"/>
      <c r="D385" s="26"/>
      <c r="E385" s="26"/>
      <c r="F385" s="26"/>
    </row>
  </sheetData>
  <mergeCells count="6">
    <mergeCell ref="C28:D28"/>
    <mergeCell ref="E28:F28"/>
    <mergeCell ref="A22:F22"/>
    <mergeCell ref="A23:F23"/>
    <mergeCell ref="A24:F24"/>
    <mergeCell ref="A26:F26"/>
  </mergeCells>
  <printOptions horizontalCentered="1"/>
  <pageMargins left="0.5" right="0.5" top="0.5" bottom="0.5" header="0.5" footer="0.5"/>
  <pageSetup horizontalDpi="300" verticalDpi="3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0"/>
  <sheetViews>
    <sheetView view="pageBreakPreview" zoomScaleSheetLayoutView="100" workbookViewId="0" topLeftCell="B45">
      <selection activeCell="G57" sqref="G57"/>
    </sheetView>
  </sheetViews>
  <sheetFormatPr defaultColWidth="9.140625" defaultRowHeight="12.75"/>
  <cols>
    <col min="1" max="1" width="4.57421875" style="14" customWidth="1"/>
    <col min="2" max="2" width="3.7109375" style="14" customWidth="1"/>
    <col min="3" max="3" width="25.7109375" style="14" customWidth="1"/>
    <col min="4" max="4" width="20.28125" style="14" customWidth="1"/>
    <col min="5" max="5" width="15.7109375" style="14" customWidth="1"/>
    <col min="6" max="6" width="2.28125" style="14" customWidth="1"/>
    <col min="7" max="7" width="15.7109375" style="14" customWidth="1"/>
    <col min="8" max="8" width="2.421875" style="14" customWidth="1"/>
    <col min="9" max="16384" width="5.7109375" style="14" customWidth="1"/>
  </cols>
  <sheetData>
    <row r="1" spans="1:7" ht="20.25">
      <c r="A1" s="45" t="s">
        <v>61</v>
      </c>
      <c r="B1" s="45"/>
      <c r="C1" s="45"/>
      <c r="D1" s="45"/>
      <c r="E1" s="45"/>
      <c r="F1" s="45"/>
      <c r="G1" s="45"/>
    </row>
    <row r="2" spans="1:7" s="13" customFormat="1" ht="15.75">
      <c r="A2" s="46" t="s">
        <v>62</v>
      </c>
      <c r="B2" s="46"/>
      <c r="C2" s="46"/>
      <c r="D2" s="46"/>
      <c r="E2" s="46"/>
      <c r="F2" s="46"/>
      <c r="G2" s="46"/>
    </row>
    <row r="3" spans="1:7" ht="12.75">
      <c r="A3" s="47" t="s">
        <v>63</v>
      </c>
      <c r="B3" s="47"/>
      <c r="C3" s="47"/>
      <c r="D3" s="47"/>
      <c r="E3" s="47"/>
      <c r="F3" s="47"/>
      <c r="G3" s="47"/>
    </row>
    <row r="5" spans="1:7" s="13" customFormat="1" ht="15.75">
      <c r="A5" s="48" t="s">
        <v>93</v>
      </c>
      <c r="B5" s="48"/>
      <c r="C5" s="48"/>
      <c r="D5" s="48"/>
      <c r="E5" s="48"/>
      <c r="F5" s="48"/>
      <c r="G5" s="48"/>
    </row>
    <row r="6" spans="2:9" ht="12.75">
      <c r="B6" s="44" t="s">
        <v>94</v>
      </c>
      <c r="C6" s="44"/>
      <c r="D6" s="44"/>
      <c r="E6" s="44"/>
      <c r="F6" s="44"/>
      <c r="G6" s="44"/>
      <c r="H6" s="25"/>
      <c r="I6" s="25"/>
    </row>
    <row r="8" spans="5:7" s="1" customFormat="1" ht="12.75">
      <c r="E8" s="17" t="s">
        <v>64</v>
      </c>
      <c r="F8" s="15"/>
      <c r="G8" s="17" t="s">
        <v>65</v>
      </c>
    </row>
    <row r="9" spans="5:7" s="1" customFormat="1" ht="12.75">
      <c r="E9" s="18" t="s">
        <v>66</v>
      </c>
      <c r="F9" s="15"/>
      <c r="G9" s="18" t="s">
        <v>67</v>
      </c>
    </row>
    <row r="10" spans="5:7" s="1" customFormat="1" ht="12.75">
      <c r="E10" s="19">
        <v>37346</v>
      </c>
      <c r="F10" s="15"/>
      <c r="G10" s="19">
        <v>37256</v>
      </c>
    </row>
    <row r="11" spans="5:7" s="1" customFormat="1" ht="12.75">
      <c r="E11" s="18" t="s">
        <v>35</v>
      </c>
      <c r="F11" s="15"/>
      <c r="G11" s="18" t="s">
        <v>108</v>
      </c>
    </row>
    <row r="12" spans="5:7" s="1" customFormat="1" ht="12.75">
      <c r="E12" s="20" t="s">
        <v>68</v>
      </c>
      <c r="F12" s="15"/>
      <c r="G12" s="20" t="s">
        <v>68</v>
      </c>
    </row>
    <row r="13" spans="5:7" ht="12.75">
      <c r="E13" s="30"/>
      <c r="G13" s="30"/>
    </row>
    <row r="14" spans="1:7" ht="12.75">
      <c r="A14" s="14">
        <v>1</v>
      </c>
      <c r="B14" s="14" t="s">
        <v>113</v>
      </c>
      <c r="E14" s="27">
        <f>+'[1]C-BS'!$T$5</f>
        <v>22470.19166</v>
      </c>
      <c r="F14" s="26"/>
      <c r="G14" s="27">
        <v>26342.493</v>
      </c>
    </row>
    <row r="15" spans="1:7" ht="12.75">
      <c r="A15" s="14">
        <v>2</v>
      </c>
      <c r="B15" s="14" t="s">
        <v>114</v>
      </c>
      <c r="E15" s="27">
        <f>+'[1]C-BS'!$T$7</f>
        <v>9265.784</v>
      </c>
      <c r="F15" s="26"/>
      <c r="G15" s="27">
        <v>9265.784</v>
      </c>
    </row>
    <row r="16" spans="1:7" ht="12.75">
      <c r="A16" s="14">
        <v>3</v>
      </c>
      <c r="B16" s="14" t="s">
        <v>115</v>
      </c>
      <c r="E16" s="27">
        <f>+'[1]C-BS'!$T$9</f>
        <v>425</v>
      </c>
      <c r="F16" s="26"/>
      <c r="G16" s="27">
        <v>425</v>
      </c>
    </row>
    <row r="17" spans="1:7" ht="12.75">
      <c r="A17" s="14">
        <v>4</v>
      </c>
      <c r="B17" s="14" t="s">
        <v>92</v>
      </c>
      <c r="E17" s="27">
        <f>+'[1]C-BS'!$T$10</f>
        <v>1664.653</v>
      </c>
      <c r="F17" s="26"/>
      <c r="G17" s="27">
        <v>1664.653</v>
      </c>
    </row>
    <row r="18" spans="5:7" ht="12.75">
      <c r="E18" s="27"/>
      <c r="F18" s="26"/>
      <c r="G18" s="27"/>
    </row>
    <row r="19" spans="5:7" ht="12.75">
      <c r="E19" s="27"/>
      <c r="F19" s="26"/>
      <c r="G19" s="27"/>
    </row>
    <row r="20" spans="1:7" ht="12.75">
      <c r="A20" s="14">
        <v>5</v>
      </c>
      <c r="B20" s="14" t="s">
        <v>69</v>
      </c>
      <c r="E20" s="27"/>
      <c r="F20" s="26"/>
      <c r="G20" s="27"/>
    </row>
    <row r="21" spans="3:7" ht="12.75">
      <c r="C21" s="14" t="s">
        <v>116</v>
      </c>
      <c r="E21" s="27">
        <f>+'[1]C-BS'!$T$16</f>
        <v>1550.288</v>
      </c>
      <c r="F21" s="26"/>
      <c r="G21" s="27">
        <v>3051.656</v>
      </c>
    </row>
    <row r="22" spans="3:7" ht="12.75">
      <c r="C22" s="14" t="s">
        <v>117</v>
      </c>
      <c r="E22" s="27">
        <f>+'[1]C-BS'!$T$15</f>
        <v>102888.55311000001</v>
      </c>
      <c r="F22" s="26"/>
      <c r="G22" s="27">
        <f>92710.54+12455.567</f>
        <v>105166.10699999999</v>
      </c>
    </row>
    <row r="23" spans="3:7" ht="12.75">
      <c r="C23" s="14" t="s">
        <v>70</v>
      </c>
      <c r="E23" s="27">
        <f>+'[1]C-BS'!$T$17+'[1]C-BS'!$T$18+0.4</f>
        <v>37912.11983</v>
      </c>
      <c r="F23" s="26"/>
      <c r="G23" s="27">
        <v>44719.285</v>
      </c>
    </row>
    <row r="24" spans="3:7" ht="12.75">
      <c r="C24" s="14" t="s">
        <v>118</v>
      </c>
      <c r="E24" s="27">
        <f>+'[1]C-BS'!$T$24</f>
        <v>7739.24401</v>
      </c>
      <c r="F24" s="26"/>
      <c r="G24" s="27">
        <v>6579.958</v>
      </c>
    </row>
    <row r="25" spans="5:7" ht="12.75">
      <c r="E25" s="29">
        <f>SUM(E21:E24)</f>
        <v>150090.20495</v>
      </c>
      <c r="F25" s="26"/>
      <c r="G25" s="29">
        <f>SUM(G21:G24)</f>
        <v>159517.00600000002</v>
      </c>
    </row>
    <row r="26" spans="5:7" ht="12.75">
      <c r="E26" s="27"/>
      <c r="F26" s="26"/>
      <c r="G26" s="27"/>
    </row>
    <row r="27" spans="1:7" ht="12.75">
      <c r="A27" s="14">
        <v>6</v>
      </c>
      <c r="B27" s="14" t="s">
        <v>71</v>
      </c>
      <c r="E27" s="27"/>
      <c r="F27" s="26"/>
      <c r="G27" s="27"/>
    </row>
    <row r="28" spans="3:7" ht="12.75">
      <c r="C28" s="14" t="s">
        <v>72</v>
      </c>
      <c r="E28" s="27">
        <f>+'[1]C-BS'!$T$28+'[1]C-BS'!$T$29+'[1]C-BS'!$T$37+'[1]C-BS'!$T$35</f>
        <v>81236.03872</v>
      </c>
      <c r="F28" s="26"/>
      <c r="G28" s="27">
        <f>80608.357+59.408+177.542</f>
        <v>80845.307</v>
      </c>
    </row>
    <row r="29" spans="3:7" ht="12.75">
      <c r="C29" s="14" t="s">
        <v>95</v>
      </c>
      <c r="E29" s="27">
        <f>+'[1]C-BS'!$T$30</f>
        <v>44269.2878</v>
      </c>
      <c r="F29" s="26"/>
      <c r="G29" s="27">
        <v>56309.724</v>
      </c>
    </row>
    <row r="30" spans="3:7" ht="12.75">
      <c r="C30" s="14" t="s">
        <v>50</v>
      </c>
      <c r="E30" s="27">
        <f>+'[1]C-BS'!$T$36-0.5</f>
        <v>8697.77073</v>
      </c>
      <c r="F30" s="26"/>
      <c r="G30" s="27">
        <v>9518.205</v>
      </c>
    </row>
    <row r="31" spans="5:7" ht="12.75">
      <c r="E31" s="29">
        <f>SUM(E27:E30)</f>
        <v>134203.09725</v>
      </c>
      <c r="F31" s="26"/>
      <c r="G31" s="29">
        <f>SUM(G27:G30)</f>
        <v>146673.236</v>
      </c>
    </row>
    <row r="32" spans="5:7" ht="12.75">
      <c r="E32" s="27"/>
      <c r="F32" s="26"/>
      <c r="G32" s="27"/>
    </row>
    <row r="33" spans="1:7" ht="12.75">
      <c r="A33" s="14">
        <v>7</v>
      </c>
      <c r="B33" s="14" t="s">
        <v>73</v>
      </c>
      <c r="E33" s="27">
        <f>+E25-E31</f>
        <v>15887.107700000022</v>
      </c>
      <c r="F33" s="26"/>
      <c r="G33" s="27">
        <f>+G25-G31</f>
        <v>12843.770000000019</v>
      </c>
    </row>
    <row r="34" spans="5:7" ht="12.75">
      <c r="E34" s="27"/>
      <c r="F34" s="26"/>
      <c r="G34" s="27"/>
    </row>
    <row r="35" spans="5:7" s="1" customFormat="1" ht="13.5" thickBot="1">
      <c r="E35" s="21">
        <f>+E33+SUM(E13:E18)</f>
        <v>49712.736360000024</v>
      </c>
      <c r="F35" s="22"/>
      <c r="G35" s="21">
        <f>+G33+SUM(G13:G18)</f>
        <v>50541.70000000002</v>
      </c>
    </row>
    <row r="36" spans="3:7" ht="13.5" thickTop="1">
      <c r="C36" s="14" t="s">
        <v>10</v>
      </c>
      <c r="E36" s="27" t="s">
        <v>10</v>
      </c>
      <c r="F36" s="26"/>
      <c r="G36" s="27"/>
    </row>
    <row r="37" spans="5:7" ht="12.75">
      <c r="E37" s="27"/>
      <c r="F37" s="26"/>
      <c r="G37" s="27"/>
    </row>
    <row r="38" spans="1:7" ht="12.75">
      <c r="A38" s="14">
        <v>8</v>
      </c>
      <c r="B38" s="16" t="s">
        <v>74</v>
      </c>
      <c r="E38" s="27"/>
      <c r="F38" s="26"/>
      <c r="G38" s="27"/>
    </row>
    <row r="39" spans="2:7" ht="12.75">
      <c r="B39" s="14" t="s">
        <v>75</v>
      </c>
      <c r="E39" s="27">
        <f>+'[1]C-BS'!$T$46</f>
        <v>33300</v>
      </c>
      <c r="F39" s="26"/>
      <c r="G39" s="27">
        <v>33300</v>
      </c>
    </row>
    <row r="40" spans="2:7" ht="12.75">
      <c r="B40" s="14" t="s">
        <v>76</v>
      </c>
      <c r="E40" s="27" t="s">
        <v>10</v>
      </c>
      <c r="F40" s="26"/>
      <c r="G40" s="27"/>
    </row>
    <row r="41" spans="3:7" ht="12.75">
      <c r="C41" s="14" t="s">
        <v>77</v>
      </c>
      <c r="E41" s="27">
        <f>+'[1]C-BS'!$T$47</f>
        <v>2272.80339</v>
      </c>
      <c r="F41" s="26"/>
      <c r="G41" s="27">
        <v>2273</v>
      </c>
    </row>
    <row r="42" spans="3:7" ht="12.75">
      <c r="C42" s="14" t="s">
        <v>78</v>
      </c>
      <c r="E42" s="27">
        <f>+'[1]C-BS'!$T$48</f>
        <v>2565.785526469998</v>
      </c>
      <c r="F42" s="26"/>
      <c r="G42" s="27">
        <v>3028.359</v>
      </c>
    </row>
    <row r="43" spans="3:7" ht="12.75">
      <c r="C43" s="14" t="s">
        <v>79</v>
      </c>
      <c r="E43" s="28">
        <f>+'[1]C-BS'!$T$49+0.4</f>
        <v>614.1662499999999</v>
      </c>
      <c r="F43" s="26"/>
      <c r="G43" s="28">
        <v>678.63</v>
      </c>
    </row>
    <row r="44" spans="5:7" ht="12.75">
      <c r="E44" s="27">
        <f>SUM(E39:E43)</f>
        <v>38752.75516647</v>
      </c>
      <c r="F44" s="26"/>
      <c r="G44" s="27">
        <f>SUM(G39:G43)</f>
        <v>39279.988999999994</v>
      </c>
    </row>
    <row r="45" spans="5:7" ht="12.75">
      <c r="E45" s="27"/>
      <c r="F45" s="26"/>
      <c r="G45" s="27"/>
    </row>
    <row r="46" spans="1:7" ht="12.75">
      <c r="A46" s="14">
        <v>9</v>
      </c>
      <c r="B46" s="14" t="s">
        <v>80</v>
      </c>
      <c r="E46" s="27">
        <f>+'[1]C-BS'!$T$52</f>
        <v>2283.17183273</v>
      </c>
      <c r="F46" s="26"/>
      <c r="G46" s="27">
        <v>2261.757</v>
      </c>
    </row>
    <row r="47" spans="1:7" ht="12.75">
      <c r="A47" s="14" t="s">
        <v>10</v>
      </c>
      <c r="E47" s="27"/>
      <c r="F47" s="26"/>
      <c r="G47" s="27"/>
    </row>
    <row r="48" spans="1:7" ht="12.75">
      <c r="A48" s="14">
        <v>10</v>
      </c>
      <c r="B48" s="14" t="s">
        <v>119</v>
      </c>
      <c r="E48" s="27">
        <f>+'[1]C-BS'!$T$55</f>
        <v>1618.208</v>
      </c>
      <c r="F48" s="26"/>
      <c r="G48" s="27">
        <v>1891.629</v>
      </c>
    </row>
    <row r="49" spans="1:7" ht="12.75">
      <c r="A49" s="14">
        <v>11</v>
      </c>
      <c r="B49" s="14" t="s">
        <v>81</v>
      </c>
      <c r="E49" s="27">
        <f>+'[1]C-BS'!$T$56</f>
        <v>3575.4539999999997</v>
      </c>
      <c r="F49" s="26"/>
      <c r="G49" s="27">
        <f>2925.874+700</f>
        <v>3625.874</v>
      </c>
    </row>
    <row r="50" spans="1:7" ht="12.75">
      <c r="A50" s="14">
        <v>12</v>
      </c>
      <c r="B50" s="14" t="s">
        <v>82</v>
      </c>
      <c r="E50" s="27" t="s">
        <v>10</v>
      </c>
      <c r="F50" s="26"/>
      <c r="G50" s="27"/>
    </row>
    <row r="51" spans="3:7" ht="12.75">
      <c r="C51" s="14" t="s">
        <v>83</v>
      </c>
      <c r="E51" s="27">
        <f>+'[1]C-BS'!$T$57</f>
        <v>1273.8000000000002</v>
      </c>
      <c r="F51" s="26"/>
      <c r="G51" s="27">
        <v>1273.8</v>
      </c>
    </row>
    <row r="52" spans="3:7" ht="12.75">
      <c r="C52" s="14" t="s">
        <v>120</v>
      </c>
      <c r="E52" s="27">
        <f>+'[1]C-BS'!$T$58</f>
        <v>2208.846</v>
      </c>
      <c r="F52" s="26"/>
      <c r="G52" s="27">
        <v>2208.847</v>
      </c>
    </row>
    <row r="53" spans="5:7" ht="12.75">
      <c r="E53" s="27"/>
      <c r="F53" s="26"/>
      <c r="G53" s="27"/>
    </row>
    <row r="54" spans="5:7" s="1" customFormat="1" ht="13.5" thickBot="1">
      <c r="E54" s="21">
        <f>SUM(E44:E53)</f>
        <v>49712.234999199994</v>
      </c>
      <c r="F54" s="22"/>
      <c r="G54" s="21">
        <f>SUM(G44:G53)</f>
        <v>50541.896</v>
      </c>
    </row>
    <row r="55" spans="5:7" ht="13.5" thickTop="1">
      <c r="E55" s="28"/>
      <c r="F55" s="26"/>
      <c r="G55" s="28"/>
    </row>
    <row r="56" spans="5:7" ht="12.75">
      <c r="E56" s="26"/>
      <c r="F56" s="26"/>
      <c r="G56" s="26"/>
    </row>
    <row r="57" spans="3:7" s="23" customFormat="1" ht="12.75">
      <c r="C57" s="23" t="s">
        <v>84</v>
      </c>
      <c r="E57" s="24">
        <f>+E44/E39</f>
        <v>1.1637464013954955</v>
      </c>
      <c r="F57" s="24"/>
      <c r="G57" s="24">
        <f>+G44/G39</f>
        <v>1.1795792492492492</v>
      </c>
    </row>
    <row r="58" spans="5:7" ht="12.75">
      <c r="E58" s="26"/>
      <c r="F58" s="26"/>
      <c r="G58" s="26"/>
    </row>
    <row r="59" spans="5:7" ht="12.75">
      <c r="E59" s="26"/>
      <c r="F59" s="26"/>
      <c r="G59" s="26"/>
    </row>
    <row r="60" spans="5:7" ht="12.75">
      <c r="E60" s="26"/>
      <c r="F60" s="26"/>
      <c r="G60" s="26"/>
    </row>
  </sheetData>
  <mergeCells count="5">
    <mergeCell ref="B6:G6"/>
    <mergeCell ref="A1:G1"/>
    <mergeCell ref="A2:G2"/>
    <mergeCell ref="A3:G3"/>
    <mergeCell ref="A5:G5"/>
  </mergeCells>
  <printOptions horizontalCentered="1"/>
  <pageMargins left="0.5" right="0.5" top="0.5" bottom="0.5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Magna Prima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Magna Prima Berhad</dc:creator>
  <cp:keywords/>
  <dc:description/>
  <cp:lastModifiedBy>Magna Prima Berhad</cp:lastModifiedBy>
  <cp:lastPrinted>2002-05-30T07:36:06Z</cp:lastPrinted>
  <dcterms:created xsi:type="dcterms:W3CDTF">2002-05-19T06:20:37Z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